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E:\E\BACKUP PLANEACION\D\AÑO 2020\Informe Final Cumplimiento POA 2019\"/>
    </mc:Choice>
  </mc:AlternateContent>
  <bookViews>
    <workbookView xWindow="0" yWindow="0" windowWidth="28800" windowHeight="12330" tabRatio="500" activeTab="1"/>
  </bookViews>
  <sheets>
    <sheet name="Nombres Lineas" sheetId="2" r:id="rId1"/>
    <sheet name="POA 2019 ESCENARIO EMPRENDEDOR" sheetId="4" r:id="rId2"/>
    <sheet name="Hoja1" sheetId="5" r:id="rId3"/>
    <sheet name="Escenario Emprendedor" sheetId="3" r:id="rId4"/>
  </sheets>
  <definedNames>
    <definedName name="_xlnm._FilterDatabase" localSheetId="1" hidden="1">'POA 2019 ESCENARIO EMPRENDEDOR'!$B$9:$O$75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38" i="4" l="1"/>
  <c r="N25" i="4"/>
  <c r="N47" i="4"/>
  <c r="N74" i="4"/>
  <c r="N73" i="4"/>
  <c r="N72" i="4"/>
  <c r="N71" i="4"/>
  <c r="N70" i="4"/>
  <c r="N69" i="4"/>
  <c r="N68" i="4"/>
  <c r="N66" i="4"/>
  <c r="N65" i="4"/>
  <c r="O62" i="4" s="1"/>
  <c r="N64" i="4"/>
  <c r="N63" i="4"/>
  <c r="N62" i="4"/>
  <c r="N60" i="4"/>
  <c r="O60" i="4" s="1"/>
  <c r="N59" i="4"/>
  <c r="N58" i="4"/>
  <c r="N57" i="4"/>
  <c r="N56" i="4"/>
  <c r="N55" i="4"/>
  <c r="O55" i="4" s="1"/>
  <c r="N54" i="4"/>
  <c r="N52" i="4"/>
  <c r="N51" i="4"/>
  <c r="O50" i="4" s="1"/>
  <c r="N50" i="4"/>
  <c r="N49" i="4"/>
  <c r="N45" i="4"/>
  <c r="N43" i="4"/>
  <c r="N42" i="4"/>
  <c r="N40" i="4"/>
  <c r="N37" i="4"/>
  <c r="N36" i="4"/>
  <c r="N35" i="4"/>
  <c r="N34" i="4"/>
  <c r="N33" i="4"/>
  <c r="N32" i="4"/>
  <c r="N31" i="4"/>
  <c r="N30" i="4"/>
  <c r="N29" i="4"/>
  <c r="N28" i="4"/>
  <c r="N27" i="4"/>
  <c r="N24" i="4"/>
  <c r="O21" i="4" s="1"/>
  <c r="N23" i="4"/>
  <c r="N22" i="4"/>
  <c r="N21" i="4"/>
  <c r="N20" i="4"/>
  <c r="N19" i="4"/>
  <c r="N18" i="4"/>
  <c r="O14" i="4" s="1"/>
  <c r="N17" i="4"/>
  <c r="N15" i="4"/>
  <c r="N14" i="4"/>
  <c r="N12" i="4"/>
  <c r="N11" i="4"/>
  <c r="O11" i="4" s="1"/>
  <c r="O25" i="4" l="1"/>
  <c r="P62" i="4"/>
  <c r="O59" i="4"/>
  <c r="P59" i="4" s="1"/>
  <c r="P60" i="4"/>
  <c r="P55" i="4"/>
  <c r="P50" i="4"/>
  <c r="P25" i="4"/>
  <c r="P21" i="4"/>
  <c r="P14" i="4"/>
  <c r="P11" i="4"/>
  <c r="O75" i="4" l="1"/>
  <c r="P75" i="4"/>
</calcChain>
</file>

<file path=xl/sharedStrings.xml><?xml version="1.0" encoding="utf-8"?>
<sst xmlns="http://schemas.openxmlformats.org/spreadsheetml/2006/main" count="652" uniqueCount="500">
  <si>
    <t>LINEA BASE</t>
  </si>
  <si>
    <t xml:space="preserve"> </t>
  </si>
  <si>
    <t>Rectoria</t>
  </si>
  <si>
    <t>Bienestar</t>
  </si>
  <si>
    <t>Talento Humano</t>
  </si>
  <si>
    <t>PROGRAMAS Y PROYECTOS</t>
  </si>
  <si>
    <t>1.1. CUALIFICACION DOCENTE</t>
  </si>
  <si>
    <t>1.1.1. Formación a nivel de Maestrías</t>
  </si>
  <si>
    <t>1.1.2. Formación a nivel de Pregrado Profesional</t>
  </si>
  <si>
    <t>1.1.3.Actualización Disciplinar</t>
  </si>
  <si>
    <t>1.1.4. Actualización Pedagógica y Metodológica</t>
  </si>
  <si>
    <t>1.1.5. Fortalecimiento del Modelo Pedagógico de la entidad</t>
  </si>
  <si>
    <t>1.1.6.Estructuracion del Sistema de Evaluación Docente integral</t>
  </si>
  <si>
    <t xml:space="preserve">1.1.7. Fortalecimiento del Sistema de Contratación Docente </t>
  </si>
  <si>
    <t xml:space="preserve">1,2. INVESTIGACION </t>
  </si>
  <si>
    <t xml:space="preserve">1.2.1. Estructuración del Sistema Institucional  de Investigación </t>
  </si>
  <si>
    <t xml:space="preserve">1.2.2 Semillero de Investigación </t>
  </si>
  <si>
    <t xml:space="preserve">1.2.3. Consolidación del Grupo de Investigación </t>
  </si>
  <si>
    <t>1.2.4. Fortalecimiento de la actividad investigativa  en  los Centros de Transferencia del IES CINOC</t>
  </si>
  <si>
    <t>1.2.5 Proyectos de investigación acordes al desarrollo regional</t>
  </si>
  <si>
    <t>1,3. PROYECCION</t>
  </si>
  <si>
    <t>1.3.1.Estructuración del Sistema de Proyección Social Institucional</t>
  </si>
  <si>
    <t>1.3.2 Gestión de alianzas con el Sector Público y/o Privado</t>
  </si>
  <si>
    <t>1.3.3.Creación e implementación  de la Unidad de Emprendimiento en la Institución</t>
  </si>
  <si>
    <t xml:space="preserve">1.3.4 Formulación e Implementación de una  Propuesta de apoyo al desarrollo de organizaciones la Región </t>
  </si>
  <si>
    <t xml:space="preserve">1.4. ACREDITACION </t>
  </si>
  <si>
    <t>1.4.1. Re-acreditación de alta calidad del Programa de Técnicas Forestales</t>
  </si>
  <si>
    <t>1.4.2. Acreditación del Programa en Ciclos Propedéuticos del área contable</t>
  </si>
  <si>
    <t>1.4.3.Autoevaluación con fines de acreditación de los programas del área de sistemas</t>
  </si>
  <si>
    <t>1.4.4. Oferta de Programas acreditados en municipios priorizados en el Departamento de Caldas</t>
  </si>
  <si>
    <t>1,5. DISEÑOY REDISEÑO DE LA OFERTA ACADEMICA</t>
  </si>
  <si>
    <t>1.5.1. Estudio de factibilidad para Formulación del nivel profesional de  programas actuales con que cuenta la entidad</t>
  </si>
  <si>
    <t xml:space="preserve">1.5.2 Implementación del Proyecto B . Learning en la Institución </t>
  </si>
  <si>
    <t>1.5.3. Formulación de nuevos programas académicos</t>
  </si>
  <si>
    <t>1,6. MEJORAMIENTO DE LA INFRAESTRUCTURA FISCA Y TECNOLOGIA</t>
  </si>
  <si>
    <t>1.6.1. Mejoramiento de la Infraestructura física de la IES CINOC</t>
  </si>
  <si>
    <t xml:space="preserve">1.6.2. Mejoramiento de la infraestructura tecnológica con que cuenta la entidad </t>
  </si>
  <si>
    <t>1.7. VISIBILIDAD INSTITUCIONAL</t>
  </si>
  <si>
    <t xml:space="preserve">1.7.1. Formulación e implementación de un Plan visibiilización de a institución  en contextos académicos  regionales, nacionales e internacionales </t>
  </si>
  <si>
    <t xml:space="preserve">1.8.1. Formulación e implementación de un Plan Institucional de Población Inclusiva </t>
  </si>
  <si>
    <t>2.1.1. Desarrollo de  programas en los municipios del Departamento de Caldas diferentes a Pensilvania</t>
  </si>
  <si>
    <t>2.1.2. Establecimiento una nueva sede en el municipio de Caldas de acuerdo al estudio de contexto</t>
  </si>
  <si>
    <t>2.1.3. Desarrollo de los Programas de la Alianza la Universidad en el Campo</t>
  </si>
  <si>
    <t>2.2.1. Propuesta Metodológica para la articulación con las IFPTDH y las Instituciones de Educación Media</t>
  </si>
  <si>
    <t>2.2.2. Propuesta Metodológica por programa para la articulación con otras IES y/o Universidades</t>
  </si>
  <si>
    <t>2.2.3.Aprestamiento para la Política de Educación Terciaria  en la entidad</t>
  </si>
  <si>
    <t>3.1.1. Formular e implementar un Plan de comunicación e información permanente con los egresados</t>
  </si>
  <si>
    <t>3.1.2. Programas de actualización disciplinar para los egresados del IES CINOC</t>
  </si>
  <si>
    <t xml:space="preserve">3.1.3. Formulación e Implementación de un Plan para el Apoyo a la inserción laboral </t>
  </si>
  <si>
    <t>3.1.4 Creación de una asociación de Egresados</t>
  </si>
  <si>
    <t>3.2.1. Apoyo socioeconómico y psicológico a los estudiantes la IES CINOC</t>
  </si>
  <si>
    <t xml:space="preserve">3.2.2. Desarrollo de procesos de Orientación Vocacional </t>
  </si>
  <si>
    <t>3.2.3. Fortalecimiento  de los espacios para el pensamiento críticos y democráticos de los estudiante</t>
  </si>
  <si>
    <t>3.2.4. Consolidación de la Escuela de padres</t>
  </si>
  <si>
    <t>3.2.5. Formación integral de los estudiantes del IES CINOC</t>
  </si>
  <si>
    <t>3.2.6. Implementación de mecanismos que optimicen los procesos de graduación de los Estudiantes de la IES CINOC</t>
  </si>
  <si>
    <t>3.3.1. Formular e implementar un Plan de Gestión del Talento Humano de la IES CINOC</t>
  </si>
  <si>
    <t>3.3.2. Formular e implementar planes de vinculación y retención de personal de acuerdo a las proyecciones  de la entidad</t>
  </si>
  <si>
    <t>3.3.5.Formulación e Implementación de Planes de Bienestar Laboral para los funcionarios de la entidad</t>
  </si>
  <si>
    <t>3.3.6.  Construcción  e implementación Planes de Seguridad Industrial y Salud Ocupacional para la entidad</t>
  </si>
  <si>
    <t>4.1.1. Análisis estratégico de la Entidad</t>
  </si>
  <si>
    <t xml:space="preserve">4.1.2. Revisión y ajuste de la Planeación Estratégica de la Entidad </t>
  </si>
  <si>
    <t>4.1.3. Seguimiento y control a los planes, programas y proyectos   estratégicos de la entidad</t>
  </si>
  <si>
    <t>4.1.4 Mejoramiento del Sistema Integrado de Gestión de Calidad (S.G.C., MECI, Gestión Documental)</t>
  </si>
  <si>
    <t xml:space="preserve">4.1.5. Formulación e Implementación del Sistema de Información de la Institución </t>
  </si>
  <si>
    <t>4.1.6. Análisis de viabilidad para  Cambio de carácter de la Institución</t>
  </si>
  <si>
    <t>4.1.7. Gestión de los procesos de mercadeo, información y comunicación</t>
  </si>
  <si>
    <t>4.2.1. Fortalecimiento de la gestión Contractual de la IES CINOC</t>
  </si>
  <si>
    <t>4.2.2. Gestión Presupuestal y Contable oportuna y veraz</t>
  </si>
  <si>
    <t>4.2.4. Gestión Documental institucional</t>
  </si>
  <si>
    <t>4.3.1. Rendición de cuentas a la ciudadanía</t>
  </si>
  <si>
    <t>4.3.2. Medición del Índice de Transparencia</t>
  </si>
  <si>
    <t>4.3.3. Gestión del Plan de Anticorrupción y Anti trámites</t>
  </si>
  <si>
    <t xml:space="preserve">1.8. POLITICA DE INCLUSION </t>
  </si>
  <si>
    <t>2,1 OFERTA DE LOS PROGRAMAS EN MUNICIPIOS DEL DEPARTAMENTO</t>
  </si>
  <si>
    <t>2.2. DESARROLLO DE LA EDUCACION TERCIARIA EN EL IES CINOC</t>
  </si>
  <si>
    <t>3.1. DESARROLLO DEL EGRESADO</t>
  </si>
  <si>
    <r>
      <t xml:space="preserve">3.2. </t>
    </r>
    <r>
      <rPr>
        <b/>
        <sz val="12"/>
        <color theme="1"/>
        <rFont val="Calibri"/>
        <family val="2"/>
        <scheme val="minor"/>
      </rPr>
      <t xml:space="preserve">DESARROLLO DEL ESTUDIANTE, ACCESO, PERMANENCIA Y GRADUACION </t>
    </r>
  </si>
  <si>
    <t>3.3. BIENESTAR Y GESTION DEL TALENTO HUMANO DE LA ENTIDAD</t>
  </si>
  <si>
    <t>3.3.3. Consolidación el Sistema de Evaluación de Desempeño</t>
  </si>
  <si>
    <t>3.3.4. Formulación e Implementación de  Planes de capacitación y formación para el personal administrativo de la entidad</t>
  </si>
  <si>
    <r>
      <t xml:space="preserve">4.1. </t>
    </r>
    <r>
      <rPr>
        <b/>
        <sz val="12"/>
        <color theme="1"/>
        <rFont val="Calibri"/>
        <family val="2"/>
        <scheme val="minor"/>
      </rPr>
      <t>DIRECCIONAMIENTO ESTRATEGICO</t>
    </r>
  </si>
  <si>
    <t>4.2. GESTION ADMINISTRATIVA</t>
  </si>
  <si>
    <r>
      <t xml:space="preserve">4.3. </t>
    </r>
    <r>
      <rPr>
        <b/>
        <sz val="12"/>
        <color theme="1"/>
        <rFont val="Calibri"/>
        <family val="2"/>
        <scheme val="minor"/>
      </rPr>
      <t>RESPONSABILIDAD SOCIAL</t>
    </r>
  </si>
  <si>
    <t>PROYECTO</t>
  </si>
  <si>
    <t>Grupos Disciplinares de la entidad con docentes actualizados en su área de trabajo</t>
  </si>
  <si>
    <t>Planeación y Grupo Docente del Programa</t>
  </si>
  <si>
    <t xml:space="preserve">Cumplimiento del Proceso planeado para la vigencia </t>
  </si>
  <si>
    <t xml:space="preserve">1.1.2. Formación a nivel de Pregrado Profesional     </t>
  </si>
  <si>
    <t>VARIABLE ESTRATEGICA</t>
  </si>
  <si>
    <t>COMUNICACIÓN</t>
  </si>
  <si>
    <t>MEDICION</t>
  </si>
  <si>
    <t>PLAN DE ACCION</t>
  </si>
  <si>
    <t>OBJETIVO ESTRATEGICO INSTITUCIONAL</t>
  </si>
  <si>
    <t>INDICADORES</t>
  </si>
  <si>
    <t>META</t>
  </si>
  <si>
    <t>ACCION</t>
  </si>
  <si>
    <t>RESPONSABLE</t>
  </si>
  <si>
    <t>TIEMPO</t>
  </si>
  <si>
    <t>FINANCIERA</t>
  </si>
  <si>
    <t>LOGRAR LA SOSTENIBILIDAD FINANCIERA INSTITUCIONAL PARA ASEGURAR LA PERMANENCIA EN EL TIEMPO</t>
  </si>
  <si>
    <t>Punto de equilibrio operacional de acuerdo a las proyeciones anuales</t>
  </si>
  <si>
    <t xml:space="preserve">Aumentar y diversificar los Recursos Propios </t>
  </si>
  <si>
    <t>Rectoria y Vicerrectoria</t>
  </si>
  <si>
    <t>Aumentar Financiación Departamental</t>
  </si>
  <si>
    <t xml:space="preserve">Incrementar financiación Nacional </t>
  </si>
  <si>
    <t>VISIBILIDAD INSTITUCIONAL</t>
  </si>
  <si>
    <t>INCREMENAR LA PERCEPCION DE VALOR QUE LA NACION Y LOS ACTORES SOCIALES  TIENE DE LA INSTITUCION</t>
  </si>
  <si>
    <t>Nivel de percepción de valor en el Departamento de Caldas</t>
  </si>
  <si>
    <t>Alto nivel de percepción de valor de la Institución  en el Departamento</t>
  </si>
  <si>
    <t>Plan de mercadeo, información y comunicación</t>
  </si>
  <si>
    <t>MIC</t>
  </si>
  <si>
    <t>PROYECCION SOCIAL</t>
  </si>
  <si>
    <t xml:space="preserve"> DINAMIZAR LOS PROCESOS DE DESARROLLO DEL TERRITORIO PARA LOS CLIENTES INTERNOS Y EXTERNOS DEL IES CINOC</t>
  </si>
  <si>
    <t>Alianzas con IES y ONGS</t>
  </si>
  <si>
    <t>Vicerrectoría y CIRSE</t>
  </si>
  <si>
    <t>2 iniciativa por año</t>
  </si>
  <si>
    <t>Alianzas publico privada</t>
  </si>
  <si>
    <t>OFERTA Y CALIDAD</t>
  </si>
  <si>
    <t>LOGRAR LA ACREDITACIÓN INSTITUCIONAL</t>
  </si>
  <si>
    <t>No. Programas Acreditados</t>
  </si>
  <si>
    <t>Plan de acreditación de programas</t>
  </si>
  <si>
    <t>Planeación y Grupos Disciplinares</t>
  </si>
  <si>
    <t>No. De programas en proceso de acreditación</t>
  </si>
  <si>
    <t>OFRECER PROGRAMAS ACADEMICOS PERTINENTES Y SOSTENIBLES</t>
  </si>
  <si>
    <t>No. Matriculas por Cohorte nivel técnico</t>
  </si>
  <si>
    <t>Mayor o igual 20 por Cohorte</t>
  </si>
  <si>
    <t>Proyecto de ciclos propedéuticos</t>
  </si>
  <si>
    <t>Vicerrectoría</t>
  </si>
  <si>
    <t>No. Matriculas por Cohorte nivel tecnológico</t>
  </si>
  <si>
    <t>Mayor o igual 15 por Cohorte</t>
  </si>
  <si>
    <t>Proyecto B-Learning</t>
  </si>
  <si>
    <t>% de disminucion de la deserción</t>
  </si>
  <si>
    <t>2% inferior a la obtenida en el cuatrenio anterior</t>
  </si>
  <si>
    <t>Proyecto de Permanencia</t>
  </si>
  <si>
    <t>Bienestar Universitario</t>
  </si>
  <si>
    <t>ESTABLECER ALIANZAS ESTRATEGICAS CON LA EDUCACION BASICA Y MEDIA  Y LA EDUCACION UNIVERSITARIA</t>
  </si>
  <si>
    <t>No de alizanzas con la IEM y las IFTDH</t>
  </si>
  <si>
    <t>1 Alianza por municipio donde se cuenta con oferta</t>
  </si>
  <si>
    <t>No de alizanzas con la IES y Universidades</t>
  </si>
  <si>
    <t xml:space="preserve">1 Alianza por programa </t>
  </si>
  <si>
    <t>BRINDAR BIENESTAR PARA LA COMUNIDAD ACADÉMICA</t>
  </si>
  <si>
    <t>Nivel de satisfacción de bienestar universitario</t>
  </si>
  <si>
    <t>Mayor al 90%</t>
  </si>
  <si>
    <t>Plan de bienestar universitario orientado al mejor estar de la comunidad academica de la entidad</t>
  </si>
  <si>
    <t>INVESTIGACIÓN</t>
  </si>
  <si>
    <t xml:space="preserve"> APLICAR CONOCIMIENTO PARA GENERAR TECNLOGIA PARA  PROBLEMAS TECNOLOGICOS</t>
  </si>
  <si>
    <t>No. Publicaciones en revistas indexadas</t>
  </si>
  <si>
    <t>1 publicación anual</t>
  </si>
  <si>
    <t>Grupo de investigación y Semillero de investigación</t>
  </si>
  <si>
    <t>No. De transferencias tecnológicas implementadas</t>
  </si>
  <si>
    <t>6 transferecias de tecnolgías en cuatro años</t>
  </si>
  <si>
    <t>Plan de investigación y transferencia</t>
  </si>
  <si>
    <t xml:space="preserve">No de estudiantes del semillero vinculados en generaciòn de tecnologias apropiadas </t>
  </si>
  <si>
    <t>2 estudiantes por iniciativa de generaciòn de tecnologias apropiadas</t>
  </si>
  <si>
    <t>MODELO PEDAGOGICO</t>
  </si>
  <si>
    <t>Apropiar  el Modelo Pedagogico IES CINOC  el cual estará apoyo por las TICs</t>
  </si>
  <si>
    <t>% de actualización del Modelo Pedagógico del IES CINOC</t>
  </si>
  <si>
    <t>100% del Modelo actualizado y validado internamente</t>
  </si>
  <si>
    <t>Capacitación al grupo docente y a la comunidad institucional sobre el Modelo Pedagógico actualizado</t>
  </si>
  <si>
    <t>Viceretoria y Docente lider del proceso</t>
  </si>
  <si>
    <t xml:space="preserve">Evaluación  anual al avance en la actualización  el Modelo Pedagógico </t>
  </si>
  <si>
    <t>Aplicación de cambios y mejoras anuales al Modelo Pedagògico del IES CINOC resultantes de la evaluación</t>
  </si>
  <si>
    <t>CENTROS DE DESARROLLO Y LABORATORIOS</t>
  </si>
  <si>
    <t>APROPIAR TECNOLOGÍA  PARA LA OFERTA CON CALIDAD</t>
  </si>
  <si>
    <t>No. De Centros fortalecidos apoyando el desarrollo en el Oriente el Departamento de Caldas</t>
  </si>
  <si>
    <t xml:space="preserve">2 centros </t>
  </si>
  <si>
    <t>Articulacion  de los centros a los procesos de docencia, investigación y proyeccion social</t>
  </si>
  <si>
    <t>Vicerrectoria,  CIRSE y Coordinadores de los Centros</t>
  </si>
  <si>
    <t>Articulacion  de los centros a redes de conocimiento de CTI</t>
  </si>
  <si>
    <t>Articulación  de los centros a la oferta de servicios a nivel del Oriente del Dpto de Caldas</t>
  </si>
  <si>
    <t>VIRTUALIDAD Y TIC</t>
  </si>
  <si>
    <t>No. De programas con % componente B-Learning</t>
  </si>
  <si>
    <t xml:space="preserve">5 programas coon al menos el 50%de sus materias con contenidos disponibles en plataforma </t>
  </si>
  <si>
    <t>Vicerrectoria</t>
  </si>
  <si>
    <t xml:space="preserve">No de OVAS incorporados a los procesos académicos </t>
  </si>
  <si>
    <t>5 programas coon al menos el 10% de sus materias con OVAS</t>
  </si>
  <si>
    <t>No de Plataformas LMS tecnológicas apropiadas</t>
  </si>
  <si>
    <t>1 Plataforma tecnoligica LMS</t>
  </si>
  <si>
    <t>No de Grupo de apoyo  para el desarrollo  del B.Learning</t>
  </si>
  <si>
    <t xml:space="preserve">1Grupo de apoyo para el desarrollo del  B.learning </t>
  </si>
  <si>
    <t>Rectoria, Vicerectoria, y grupo de apoyo</t>
  </si>
  <si>
    <t>No. De tramites y procesos sistematizados y articulados</t>
  </si>
  <si>
    <t>Al menos 50% de los tramites y procesos sistematizado y articulados</t>
  </si>
  <si>
    <t>Proyecto de Gobierno en Linea</t>
  </si>
  <si>
    <t>Planeación y Control Interno</t>
  </si>
  <si>
    <t>Implementar el sistema de información académico administrativo</t>
  </si>
  <si>
    <t>Rectoría Vicerectoria</t>
  </si>
  <si>
    <t>PERSONAL DOCENTE Y ADMINISTRATIVO</t>
  </si>
  <si>
    <t>% de docentes de planta con formación en maestria</t>
  </si>
  <si>
    <t>Proyecto de cualificación docente</t>
  </si>
  <si>
    <t>% de docentes (planta, ocasionales, provisionales y catedràticos) con procesos de actualizaciòn en el área pedagógica y disciplinar</t>
  </si>
  <si>
    <t>Programa Institucional de Capacitacion</t>
  </si>
  <si>
    <t>Talento humano y vicerectoria</t>
  </si>
  <si>
    <t>%  de implementacion  del proceso de analisis y modernizacion  de la estructura organizacional de acuerdo al horizonte institucional</t>
  </si>
  <si>
    <t>Plan para el analisis de estructura organizacional</t>
  </si>
  <si>
    <t>Comité Directivo, Planeación y Talento Humano</t>
  </si>
  <si>
    <t>% Adminstrativos en procesos de formación y/o actualización</t>
  </si>
  <si>
    <t>Talento humano</t>
  </si>
  <si>
    <t>% de Mejoramieento del clima organizacional</t>
  </si>
  <si>
    <t>5% acumulado de mejoramiento en el clima organizacional durante 4 años</t>
  </si>
  <si>
    <t>Encuesta del Clima Organizacional</t>
  </si>
  <si>
    <r>
      <t xml:space="preserve">Se debe establecer linea base y con base en ella priorizar la población objetivo </t>
    </r>
    <r>
      <rPr>
        <sz val="12"/>
        <color rgb="FFFF0000"/>
        <rFont val="Calibri"/>
        <family val="2"/>
        <scheme val="minor"/>
      </rPr>
      <t>R3D UNIDOS</t>
    </r>
  </si>
  <si>
    <r>
      <t>No de iniciativa de trabajo vinculadas</t>
    </r>
    <r>
      <rPr>
        <sz val="12"/>
        <color rgb="FFFF0000"/>
        <rFont val="Calibri"/>
        <family val="2"/>
        <scheme val="minor"/>
      </rPr>
      <t xml:space="preserve"> </t>
    </r>
    <r>
      <rPr>
        <sz val="12"/>
        <color theme="1"/>
        <rFont val="Calibri"/>
        <family val="2"/>
        <scheme val="minor"/>
      </rPr>
      <t>con  los sectores promisorios del Departamento de Caldas en las areas discplinares de CINOC</t>
    </r>
  </si>
  <si>
    <r>
      <rPr>
        <b/>
        <sz val="12"/>
        <color rgb="FFFF0000"/>
        <rFont val="Calibri"/>
        <family val="2"/>
        <scheme val="minor"/>
      </rPr>
      <t>APROPIACION</t>
    </r>
    <r>
      <rPr>
        <b/>
        <sz val="12"/>
        <color theme="1"/>
        <rFont val="Calibri"/>
        <family val="2"/>
        <scheme val="minor"/>
      </rPr>
      <t xml:space="preserve"> LAS TIC EN LOS PROCESOS MISIONALES Y ADMINISTRATIVOS DE LA INSITITUCIÓN</t>
    </r>
  </si>
  <si>
    <r>
      <t>CONTAR CON EL TALENTO HUMANO DOCENTE Y ADMINISTRATIVO CUALIFICADO Y</t>
    </r>
    <r>
      <rPr>
        <b/>
        <sz val="12"/>
        <color rgb="FFFF0000"/>
        <rFont val="Calibri"/>
        <family val="2"/>
        <scheme val="minor"/>
      </rPr>
      <t xml:space="preserve"> COMPROMETIDO CON EL DESARROLLO INSTITUCIONAL</t>
    </r>
  </si>
  <si>
    <t>VISIBILIDAD</t>
  </si>
  <si>
    <t>INVESTIGACION</t>
  </si>
  <si>
    <t>CENTROS DE PRACTICA</t>
  </si>
  <si>
    <t>VARIABLE PEI</t>
  </si>
  <si>
    <t>APLICAR CONOCIMIENTO PARA GENERAR TECNLOGIA PARA  PROBLEMAS TECNOLOGICOS</t>
  </si>
  <si>
    <t>CONTAR CON EL TALENTO HUMANO DOCENTE Y ADMINISTRATIVO CUALIFICADO Y COMPROMETIDO CON EL DESARROLLO INSTITUCIONAL</t>
  </si>
  <si>
    <t>3.2.3. Fortalecimiento  de los espacios para el pensamiento críticos y democráticos de los estudiantes</t>
  </si>
  <si>
    <t>Eventos de actualización pedagógica y metodológica para docentes de planta y catedráticos</t>
  </si>
  <si>
    <t xml:space="preserve"> 4.2.4. Gestión Documental institucional</t>
  </si>
  <si>
    <t>INDICADORES DE RESULTADO</t>
  </si>
  <si>
    <t>TIPO DE INDICADOR</t>
  </si>
  <si>
    <t>% población en condiciones de vulnerabildiad impactada en el Departamento de caldas  y Magadalena Medio  en el área de influencia del IES CINOC</t>
  </si>
  <si>
    <t>Indicador de Cumplimiento</t>
  </si>
  <si>
    <t>LOGRAR LA ACREDITACIÓN INSTITUCIONAL OFRECER PROGRAMAS ACADEMICOS PERTINENTES Y SOSTENIBLES</t>
  </si>
  <si>
    <t>Indicador de Eficacia</t>
  </si>
  <si>
    <t>Indicador de Gestión</t>
  </si>
  <si>
    <t>% de cumplimiento de los planes, programas y proyectos de la Entidad</t>
  </si>
  <si>
    <t>Indicador Cumplimiento</t>
  </si>
  <si>
    <t>Indicador de eficiencia</t>
  </si>
  <si>
    <t>Disminución del tiempo de respuesta a las solicitudes de los clientes de la Entidad</t>
  </si>
  <si>
    <t>Grado de Satisfacción de los funcionarios docentes y administrativos del IES CINOC</t>
  </si>
  <si>
    <t>PLAN DE DESARROLLO ACTUAL</t>
  </si>
  <si>
    <t>ESCENARIO EMPRENDEDOR</t>
  </si>
  <si>
    <t>Indicador de Eficiencia</t>
  </si>
  <si>
    <t>OBJETIVO ESTRATEGICO A LARGO PLAZO</t>
  </si>
  <si>
    <t>3.1.1. Formular e implementar un Plan de comunicación e información permanente con los graduados</t>
  </si>
  <si>
    <t>Docentes en proceso de formación a nivel de maestría</t>
  </si>
  <si>
    <t>Grado de implementación del sistema de evolución de desempeño de funcionarios admón.</t>
  </si>
  <si>
    <t>Cumplimiento de los estándares mínimos del Sistema de Gestión de Seguridad  y salud en el Trabajo</t>
  </si>
  <si>
    <t>Descripción de la Meta</t>
  </si>
  <si>
    <t>Rectoría y Vicerrectoría</t>
  </si>
  <si>
    <t>Nivel de percepción de valor en los municipios donde se tiene oferta académica</t>
  </si>
  <si>
    <t>Informe del Nivel de Percepción de valor de la Institución en los municipios donde desarrolla su oferta académica</t>
  </si>
  <si>
    <t>No de iniciativa de trabajo vinculadas con  los sectores promisorios del Departamento de Caldas en las áreas disciplinares de CINOC</t>
  </si>
  <si>
    <t>Indicador de Evaluación</t>
  </si>
  <si>
    <t>1.4.3.Autoevaluación con fines de acreditación de los programas del área de sistemas y del área empresarial</t>
  </si>
  <si>
    <t>Grado de Satisfacción de la comunidad académica</t>
  </si>
  <si>
    <t>Disminución de la deserción de los estudiantes</t>
  </si>
  <si>
    <t>4.1.4 Mejoramiento del Sistema Integrado de Gestión de Calidad (S.G.C., MECI, Gestión Documental y Sistema Integrado de Planeación y Gestión)</t>
  </si>
  <si>
    <t>Informes técnicos y financieros parciales y finales de los proyectos en marcha de acuerdo a cronogramas de trabajo de los mismos</t>
  </si>
  <si>
    <t xml:space="preserve">Documento de Modelo Pedagógico ajustado de acuerdo a las políticas de B.learning </t>
  </si>
  <si>
    <t>Apropiar  el Modelo Pedagógico IES CINOC  el cual estará apoyo por las Tics</t>
  </si>
  <si>
    <t>Actividades de formación integral desarrolladas</t>
  </si>
  <si>
    <t xml:space="preserve"> Semillero de Investigación  con mínimo 10 estudiantes participando activamente en las diferentes actividades programadas para la vigencia</t>
  </si>
  <si>
    <t xml:space="preserve">Costos  por Nivel de Formación </t>
  </si>
  <si>
    <t xml:space="preserve">Sistematización de los procesos investigativos que se adelantan en los Centros de Práctica
</t>
  </si>
  <si>
    <t xml:space="preserve">Se presento por parte de la Secretaria general un informe en donde se enuncian las estrategias implementadas y como estas contribuyeron a mejorar los procesos de contratación </t>
  </si>
  <si>
    <t>Se formulo el Sistema de Investigación institucional el cual debe ser aprobado por el Consejo Académico</t>
  </si>
  <si>
    <t>El plan de talento humano presenta el siguiente cumplimiento en sus componentes a dic 2018:
Incentivos: 83,3%
Inducción y reinducción: 87,5%
Seguridad y salud en el trabajo: 93%
Bienestar social laboral: 86,6%
Capacitación: 85,2%</t>
  </si>
  <si>
    <t>Las actividades planeadas en el plan de vacantes que incluyen los temas de vinculación y retención del personal de la institución, se han cumplido durante el 2018</t>
  </si>
  <si>
    <t>Se aplicó en su totalidad la evaluación de desempeño de los funcionarios administrativos y se presentó propuesta de nuevo sistema de evaluación docente en conjunto con la secretaría general, vicerrectoría y bienestar</t>
  </si>
  <si>
    <t>El plan de capacitación se encuentra dentro del plan de talento humano y presentó un 85,2% de cumplimiento a diciembre de 2018, valor que está dentro de un nivel de cumplimiento bueno para el año 2018.</t>
  </si>
  <si>
    <t>El plan de bienestar social laboral se encuentra formulado dentro del plan de gestión de talento humano, tuvo un nivel de cumplimiento del 86,6%, que está dentro del nivel de cumplimiento bueno para el año 2018.</t>
  </si>
  <si>
    <t>El sistema fue evaluado en el cumplimiento de los estándares exigidos por la resolución 1111 de 2017 del Ministerio de Trabajo, se contó para el cumplimiento de esta meta con asesoría externa de especialistas en SG SST y un técnico que apoyó en su implementación. El mínimo que se exige a las empresas es del 80% de implementación.</t>
  </si>
  <si>
    <t xml:space="preserve">1.7.1. Formulación e implementación de un Plan visibilización de a institución  en contextos académicos  regionales, nacionales e internacionales </t>
  </si>
  <si>
    <t xml:space="preserve">Se realizo la audiencia pública de rendición de cuentas del año 2017 y exposición de planes de acción del año 2018 en el mes de mayo y se realizo un informe general por parte del Rector en el mes de Diciembre </t>
  </si>
  <si>
    <t>Se elaboraron y presentaron los 3 informes de seguimiento del Plan anticorrupción y anti trámites</t>
  </si>
  <si>
    <t xml:space="preserve">Durante el cuarto trimestre del año la Vicerrectoría designo tiempo de dos horas por semana a un docente por programa para conformar el grupo de trabajo.  Este grupo en coordinación con la oficina de planeación inicio un proceso de formulación metodológica.  En total se realizaron 4 reuniones y se asistió por parte de dos miembros al Simposio sobre la 4a Revolución Industrial.   Se avanzo en la elaboración del diagnostico y un análisis prospectivo de las variables claves, de igual manera se concertó la metodología a utilizar para la formulación.  Sin embargo no se elaboro un cronograma de trabajo </t>
  </si>
  <si>
    <t>Se realizo la obra de reforzamiento y adecuación del Bloque A de la Sede central y se realizaron adecuaciones en la Sede Centro de la Madera y CTT la Granja de acuerdo a lo planeado</t>
  </si>
  <si>
    <t>Se realizaron las adquisiciones planeadas para los Laboratorios de suelos y agua, semillas, herbario, SIG y Laboratorio de Secado de la Madera.  No se pudo realizar la compra de los bienes requeridos para la dotación de la sede central y esta quedo priorizada para inicios del año 2019</t>
  </si>
  <si>
    <t>Se presento por parte de la Vicerrectoría académica la propuesta de articulación con IEM del área urbana.  La misma fue presentada y aprobada por el Consejo Directivo con un apoyo financiero por parte de la Secretaria de Educación del departamento de $250,000,000 presupuesto que será asignado a la IES a inicios del año 2019,  Para el efecto se dejaron los acuerdos con 5 IEM del Oriente de Caldas, acuerdos en los que se conto con el acompañamiento de la Coordinadora de Articulación de la Gobernación.  Es de anotar que   una vez se cuente con la disponibilidad presupuestal se adelantaran los convenios específicos</t>
  </si>
  <si>
    <t xml:space="preserve">Se realizaron talleres de inserción laboral en Pensilvania, Manzanares, Marquetalia y Villamaria donde se realizo inscripción de hojas de vida al portal de empleo institucional, culminando con 135 hojas de vida inscritas.  El portal de empleo tuvo funcionamiento durante todo el año 2018 y se mantuvo un comunicación permanente con los egresados a través de redes sociales y correos electrónicos para informar todo lo relacionado con ofertas laborales. </t>
  </si>
  <si>
    <t>Semestralmente se informa de la asignación de cada uno de los apoyos y de la ejecución de la estrategia, donde además se realiza seguimiento permanente a cada uno de los beneficiarios durante el periodo académico.</t>
  </si>
  <si>
    <t>Durante le 2018 se realizaron tres encuentros con padres de familia, donde se logro la participación de entre 25 y  30 padres de familia por cada encuentro.</t>
  </si>
  <si>
    <t>Se realizo el informe de cumplimiento del PDI 2016-2020 el cual fue enviado a la Rectoría de la Entidad y se  presento  al CD</t>
  </si>
  <si>
    <t xml:space="preserve">Se conto con la asesoría de la Empresa Ingenio y Consultoría SAS con la cual se adelanto todo el cronograma de trabajo para la actualización de la documentación de acuerdo a la nueva versión de la Norma ISO 9001 V 2015.  De igual manera se adelanto la primera auditoria interna con el nuevo sistema y se realizo la formación de 10 auditores internos </t>
  </si>
  <si>
    <t>Se conto con la asesoría de una empresa contratista quien adelanto el cronograma planteado contando  la fecha con los documentos archivísticos requeridos de acuerdo a la nueva normalidad así como la reorganización del Archivo central</t>
  </si>
  <si>
    <t>Se realizaron las búsquedas y diferentes reuniones de trabajo para seleccionar las condiciones de software que mejor se adaptara a la Institución.  Se adelantaron las fichas de contratación y se identifico claramente las características de lo requerido</t>
  </si>
  <si>
    <t>Se presento una propuesta del sistema de evaluación docente al Consejo Académico pero esta aún se encuentra en estudio por parte del grupo docente</t>
  </si>
  <si>
    <t>PLAN OPERATIVO ANUAL 2019 COHERENTE CON EL ESCENARIO EMPRENDEDOR IDENTIFICADO EN EL PROCESO DE PLANEACIÒN PROSPECTIVA</t>
  </si>
  <si>
    <t>META A JUNIO DE 2019</t>
  </si>
  <si>
    <t>META ACUMULADA DICIEMBRE 2019</t>
  </si>
  <si>
    <t>Avance en la implementación de cronograma de trabajo proyectado para el año 2019</t>
  </si>
  <si>
    <t>Terminación de los procesos actuales de formación e inicio de 2 nuevos procesos</t>
  </si>
  <si>
    <t xml:space="preserve">Cumplimiento del cronograma planteado para el proceso de Certificación en la nueva versión de la Norma ISO 9001 V2015 </t>
  </si>
  <si>
    <t xml:space="preserve">Cumplimiento del cronograma  planeado para la vigencia </t>
  </si>
  <si>
    <t>Dentro de cronograma del proceso se planteo realizar durante el año 2018 todo lo relacionado con la fase previa la cual contemplo la elaboración, socialización y aprobación del Marco Sustentatorio y del  documento diagnostico.  Documentos que fueron debidamente aprobados por el Consejo Directivo .  De igual manera se adelantaron alianzas muy importantes con entidades como el Instituto Tecnológico de Medellín y la solicitud de renovación de convenios de apoyo al proceso con la Escuela Tecnológica Instituto Técnico Central ETITC y la Institución Técnica de Roldanillo ITP</t>
  </si>
  <si>
    <t>No se cuenta con procesos de planificación de la Gestión del Riesgo de Seguridad Digital</t>
  </si>
  <si>
    <t>Formulación de la planeación  de la GRSD, Gestión del riesgo, monitoreo, revisión y controles para la mitigación de riesgos de Seguridad digital</t>
  </si>
  <si>
    <t>No de planes para la gestión de riesgo de seguridad digital</t>
  </si>
  <si>
    <t>Inicio de la propuesta de articulación en 5 IEM del Departamento de Caldas</t>
  </si>
  <si>
    <t>En el año 2016 se formulo y aprobó  la planeación prospectiva 2016-2030 con el apoyo de la Universidad de Manizales</t>
  </si>
  <si>
    <t xml:space="preserve">Elaboración, aprobación e inicio en la  ejecución del cronograma para la implementación del Modelo Integrado de Planeación y Gestión </t>
  </si>
  <si>
    <t xml:space="preserve">Incorporar las Tics en el  Modelo Pedagógico del IES CINOC
</t>
  </si>
  <si>
    <t>Durante al año 2018 se realizo el autodiagnóstico de cada una de los componentes de MIPG el cual fue presentado en el FURAG y se cuenta con una evaluación previa de caracterización y de las necesidades más urgentes</t>
  </si>
  <si>
    <t xml:space="preserve">Se presento un informe por parte de la Contadora en donde ratifica que debe ser una  contabilidad por centros de costos, para un total de 31 centros de costos.   Se realizo  una implementación inicial a nivel de prueba piloto donde se detecto dificultades para su implementación por falta de personal de apoyo </t>
  </si>
  <si>
    <t xml:space="preserve">Durante el año 2018, se cumplió con  el  proyecto de visibilidad  a través de la formulación e implementación de la Oficina de Relaciones Internacionales CINOC ( se realizó el diagnóstico, la formulación de la visión, misión y objetivos estratégicos, la formulación de las políticas ).  Se consolidaron las relaciones con el Programa DELFÍN;  también en el segundo semestre del año 2018 se realizaron acercamientos  con  diferentes  Instituciones de Educación Superior Nacionales y Extranjeras  con el fin de  buscar la movilidad académica y la cocreación  científica para el año 2019.  </t>
  </si>
  <si>
    <t xml:space="preserve">Elaboración y aprobación del cronograma  e Implementación de las actividades para la reformulación de la contabilidad de costos de la entidad
</t>
  </si>
  <si>
    <t>Elaboración y aprobación del cronograma e  implementación de las actividades  del Plan de Visibilización</t>
  </si>
  <si>
    <t xml:space="preserve">Elaboración y aprobación del Cronograma del Plan anual del  MIC     y  Cumplimiento de las actividades  del mismo </t>
  </si>
  <si>
    <t>EL Índice de Transparencia que se obtuvo el año 2018 fue del  71% presentando un aumento del  6% frente al año anterior</t>
  </si>
  <si>
    <t xml:space="preserve"> Control  Interno</t>
  </si>
  <si>
    <t>El sistema de proyección Social se elaboró.   Queda  pendiente la revisión del documento  y  la aprobación del mismo por parte del Consejo Académico</t>
  </si>
  <si>
    <t>Coordinador Emprendimiento</t>
  </si>
  <si>
    <t>Elaboración y aprobación del cronograma y Cumplimiento de las actividades del proyecto de infraestructura física</t>
  </si>
  <si>
    <t>Coordinador de Proyección Social</t>
  </si>
  <si>
    <t>Se realizaron talleres de orientación vocacional con las instituciones de educación media de las cabeceras municipales de Manzanares, Marquetalia, Pensilvania y Samaná, para un total de atención a siete instituciones educativas</t>
  </si>
  <si>
    <t xml:space="preserve"> implementación del Sistema de Investigación Institucional</t>
  </si>
  <si>
    <t xml:space="preserve"> Vicerrectoría</t>
  </si>
  <si>
    <t>Rectoría Vicerrectoría y Talento Humano</t>
  </si>
  <si>
    <t>Cumplimiento del plan de gestión del talento  humano</t>
  </si>
  <si>
    <t>Cumplimiento de las actividades del plan de vacantes</t>
  </si>
  <si>
    <t>Se elaboro el instrumento de recolección de información pero esta pendiente su aplicación</t>
  </si>
  <si>
    <t>Se construyeron las bases de datos, se definieron las fichas de registro y estructuración de proyectos, se realizó la convocatoria a semillero,  estatutos a la asociación de estudiantes, a Red de Emprendimiento de Caldas, se realizaron cuatro eventos orientados a fomentar la Cultura del Emprendimiento en la comunidad:
En cuanto al asesoramiento de proyectos de emprendimiento de estudiantes y egresados, se tenía como meta dejar 3 proyectos en un estado de estructuración que los acercara a las condiciones requeridas por el Fondo Emprender o similar, para ser apoyados. En este sentido, se registraron y asesoraron 7 proyectos: "Huerta Urbana" (Estudiantes Producción Agropecuaria), "Estuche solar para cargar celulares" (Estudiantes Sistemas), "Cafetería Universitaria" (Estudiante Procesos Empresariales), "Tónico Capilar" (Estudiante Gestión de Empresas), "Compotas Orgánicas" (Estudiantes Producción Agropecuaria), "Vinos Exóticos" (Estudiante Producción Agropecuaria), "Vivero Hojas Nativas" (Egresados Gestión Agroforestal). No obstante, ninguno de ellos tuvo la continuidad que le permitiera estructurarse como plan de negocio. Se evidencia la necesidad de un mayor compromiso y empoderamiento de estudiantes y egresados para consolidar sus proyectos de emprendimiento.</t>
  </si>
  <si>
    <t>Se realizó convocatoria se presentaron varias intensiones de las cuales se aprobaron  dos propuestas una en abejas, otra en secado de la madera  en especies maderables. Se continuó con los proyectos de investigación en el área de sistemas, administración, forestal y agropecuario varios de ellos en la etapa de finalización contado con informes parciales.</t>
  </si>
  <si>
    <t>Se realizaron capacitaciones disciplinares a 1  docentes del área de sistemas,  3 docentes en el área contable, 3 en el área forestal, 1  en el área empresarial.</t>
  </si>
  <si>
    <t xml:space="preserve">Implementación de las recomendaciones para ajuste de estrategias de contratación </t>
  </si>
  <si>
    <t xml:space="preserve">Coordinador  de internacionalización </t>
  </si>
  <si>
    <t>Índice de transparencia del 75%</t>
  </si>
  <si>
    <t>Coordinador Proyección Social</t>
  </si>
  <si>
    <t xml:space="preserve"> El CINOC en Alianza con la Universidad de Caldas desarrollaron el Proyecto en Formación Especializada en el Sector Lechero con una intensidad de 96 horas y dividida en 12 módulos, donde se impacto comunidad de Marulanda, Manzanares, Marquetalia y Pensilvania. Esta propuesta tenía como objetivo impulsar y desarrollar a la comunidad ganadera de la región.   Por otro lado, el CINOC en cooperación con la Alcaldía de Pensilvania, Inversa, Bayer se realizó el 12 de diciembre un día de Campo  de Ganadería teórico - práctico a 60 personas de la comunidad  ganadera.  De igual manera se firmo convenio con organizaciones como la cruz roja, con la Alcaldía municipal, con la IE Normal de la Presentación, con Fondeprol todos ellos para la realización de pasantías.</t>
  </si>
  <si>
    <t>Desarrollo  de asesoría,  o consultoría de los diferentes programas académicos a las organizaciones de la región</t>
  </si>
  <si>
    <t>Elaboración y aprobación del cronograma y Cumplimiento de las actividades del proyecto de infraestructura tecnológica</t>
  </si>
  <si>
    <t>Coordinador de Investigación</t>
  </si>
  <si>
    <t>Se continuó con el semillero de investigación con mas de 15 estudiantes participantes especialmente en el área agroforestal, agropecuaria, sistemas y contable.</t>
  </si>
  <si>
    <t>Falta la consolidación del grupo, hay una inscripción en Colciencias no hay una investigación que participen varios docentes. Se requiere de capacitación a docentes en este sentido.</t>
  </si>
  <si>
    <t>Hubo seguimiento y acompañamiento en la aplicación del modelo pedagógico, se realizaron practicas con la utilización de las TICS obteniendo varios cursos con la utilización de este ambiente virtual. El documento de modelo pedagógico ha sido revisado y se realizaron ajustes. Sin embargo, dado el proceso de implementación del modelo, este debe ser nuevamente ajustado de acuerdo a la fase que se abordara en la vigencia siguiente</t>
  </si>
  <si>
    <t>Coordinador del Modelo Pedag{lógico</t>
  </si>
  <si>
    <t>Se realizó capacitación en evaluación y se realizaron asesorías  a docentes y catedráticos y asesorías para la incorporación de varias asignaturas en el uso de ambientes virtuales de aprendizaje en el área contable, administración, sistemas, agropecuario.</t>
  </si>
  <si>
    <t>Coordinador de Modelo Pedagógico</t>
  </si>
  <si>
    <t xml:space="preserve"> Se logro realizar dos torneos deportivos con la comunidad académica, una jornada cultural, un encuentro deportivo, un grupo de danza, un grupo de chirimía, un grupo de baile y un grupo de teatro.</t>
  </si>
  <si>
    <t>Dos personas que tienen formación a nivel de tecnología y que podían estar interesadas en hacer la formación a nivel de Profesional universitario. Está pendiente que ellos se pronuncien definitivamente si estarían interesadas en hacer dicha formación.</t>
  </si>
  <si>
    <t>Cumplimiento de las actividades del plan de capacitación</t>
  </si>
  <si>
    <t>Cumplimiento de las actividades del plan de bienestar laboral</t>
  </si>
  <si>
    <t>Contadora y Grupo Financiero</t>
  </si>
  <si>
    <t xml:space="preserve">Planeación </t>
  </si>
  <si>
    <t>Rectoría y Talento Humano</t>
  </si>
  <si>
    <t>Rectoría ,  Vicerrectoría y Talento Humano</t>
  </si>
  <si>
    <t>Planeación y Comité de MIPG</t>
  </si>
  <si>
    <t>Secretaria General y Contratista en archivo</t>
  </si>
  <si>
    <t>Rectoría y Comité de Cambio de Carácter</t>
  </si>
  <si>
    <t>Secretaria General y Equipo de Contratación</t>
  </si>
  <si>
    <t>Planeación y Comité MIPG</t>
  </si>
  <si>
    <t>Talento Humano y Bienestar</t>
  </si>
  <si>
    <t>Talento Humano  y Contratista de SST</t>
  </si>
  <si>
    <t>Rectoría y Contratista para el área</t>
  </si>
  <si>
    <t>Planeación y Líderes de Proceso</t>
  </si>
  <si>
    <t xml:space="preserve">Vicerrectoría y Grupo Disciplinar </t>
  </si>
  <si>
    <t>Vicerrectoría y Grupo Disciplinar</t>
  </si>
  <si>
    <t>Vicerrectoría y Coordinación Articulación</t>
  </si>
  <si>
    <t>Vic rectoría y Coordinador de Investigación</t>
  </si>
  <si>
    <t>Coordinador de Investigación e Investigadores</t>
  </si>
  <si>
    <t xml:space="preserve">Coordinador Académico y  Docentes encargados </t>
  </si>
  <si>
    <t>Coordinador Académico y Grupo Docente</t>
  </si>
  <si>
    <t xml:space="preserve">Los 5 docentes que venían en proceso de formación en maestría del año 2017 financiados con Recursos CREE  terminaron su proceso de formación.  3 de ellos iniciaron el trabajo de grado y los otros dos docentes lo realizarán durante el presente  año.  
EL docente del área forestal que faltaba por iniciar proceso, inicio en el segundo semestre 2018 la maestría en la Universidad autónoma de Manizales.  
Los 2 docentes que fueron apoyados con tiempo no han terminado su trabajo de grado al igual que el docente que se apoyó con recursos propios y con tiempo
 </t>
  </si>
  <si>
    <t xml:space="preserve">En la Sesión del Consejo Directivo del mes de diciembre del año 2018 se solicito por parte de los Consejeros la elaboración de un Plan de Mejoramiento en el áera presupestal </t>
  </si>
  <si>
    <t>División Admon y Financiera</t>
  </si>
  <si>
    <t>Informes de cumplimiento del Plan de Tratamiento de Riesgos</t>
  </si>
  <si>
    <t>Coordinador Modelo Pedagógico</t>
  </si>
  <si>
    <t>Formulación, aprobación e implementación del Plan de Mejoramiento del área presupuestal</t>
  </si>
  <si>
    <t>Elaboración y aprobación  del cronograma  y ejecución     de las actividades contempladas en el mismo</t>
  </si>
  <si>
    <t xml:space="preserve"> Elaboración y aprobación del cronograma de trabajo para la renovación del registro calificado del programa del área de sistemas e implementación de las acciones del mismo</t>
  </si>
  <si>
    <t>Viceretoria Académica</t>
  </si>
  <si>
    <t>Documento de Sistema de Evaluación docente aprobado</t>
  </si>
  <si>
    <t>Rectoria, Comité de MIPG y Contratista</t>
  </si>
  <si>
    <t xml:space="preserve">Consolidaciòn de 2 Unidades de emprendimiento que se han venido desarrollando </t>
  </si>
  <si>
    <t>Grado de satisfacción de los Graduados</t>
  </si>
  <si>
    <t xml:space="preserve">Desde el año 2015 se han venido dotando una serie de laboratorios y  desarrollando talleres en los Centros de pràctica de la entidad.  Se considera que dichos laboratorios deben apoyar los procesos de docencia, investigación y proyección social y por tanto se debe elaborar e implementar  los planes de trabajo de los mismos </t>
  </si>
  <si>
    <t>Inscripción de nuevos graduados y empresa en el portal de empleo con que cuenta la entidad</t>
  </si>
  <si>
    <t>Creación de la Asociación de graduados del IES CINOC</t>
  </si>
  <si>
    <t>CALIDAD ACADEMICA</t>
  </si>
  <si>
    <t>REGIONALIZACION Y EDUCACION TERCIARIA</t>
  </si>
  <si>
    <t>COMUNIDAD UNIVERSITARIA</t>
  </si>
  <si>
    <t>ESTRUCTURA Y GOBERNANZA</t>
  </si>
  <si>
    <t>La Oficina de Planeación elabora la propuesta del Plan ella es enviada a los diferentes líderes de proceso para su revisión y análisis y de manera posterior se realiza una reuniòn para realizar los ajustes y sugerencias realizados al mismo</t>
  </si>
  <si>
    <t xml:space="preserve">Formar parte de nuevas   alianzas para la presentación y/o ejecución  de  proyectos </t>
  </si>
  <si>
    <t>1 Propuesta de Programa profesional (en ciclos o terminal) para las àreas Forestal, Agropecuario,Sistemas, Contable y Administrativa</t>
  </si>
  <si>
    <t>3.1.4 Creación de una asociación de Graduados</t>
  </si>
  <si>
    <t>Nùmero  de graduados que  participan   en las actividades institucionales a las que sean convocados</t>
  </si>
  <si>
    <t>Se ha mejorado la participación de los graduados en la actividades institucionales, para este año en la actividad de graduados se conto con un participación de 145 personas.</t>
  </si>
  <si>
    <t>% estudiantes al semestre con apoyo socioeconómico para la realización de sus estudios</t>
  </si>
  <si>
    <t>% de estudiantes al semestre que solicitan apoyo psicosocial y son atendidos por el equipo de bienestar</t>
  </si>
  <si>
    <t xml:space="preserve">Se continuo con la oferta académica en los  municipios de Manzanares, Marquetalia y Villa Maria con los Programas del área forestal y empresarial </t>
  </si>
  <si>
    <t>Los  Municipios de Manzaanres, Marquetalia y Villa Maria con oferta semestral de programas de la entidad</t>
  </si>
  <si>
    <t xml:space="preserve">Durante el año 2018 se firmo convenio con la UNAD y se continuo con los convenios con el INTEP de Roldanillo  y la Universidad de Manizales en la cual dichas Universidades homologan cierto nùmero de credtios a los graduados del IES CINOC (del nivel tecnico o tecnológico)  que quieran continuar su proceso de formación a nivel Universitario  con otra IES </t>
  </si>
  <si>
    <t>Durante el año 2018 Se cumplió en un 80% el Plan de mercadeo de la vigencia</t>
  </si>
  <si>
    <t>Se conto con tres grupos adelantando el programa técnico de Manejo Silvicultural en los corregimientos de Pueblo Nuevo, San Daniel del Municipio de Pensilvania y en el corregimiento de la Palma del municipio de Samaná.  De igual manera se inicio el programa tecnológico denominado Gestión Agroforestal en el corregimiento de Florencia semana.  De otro lado se realizo visita de pares académicos para la oferta del programa en 4 municipios del departamento de Risaralda y se solicito ampliación de cobertura para el programa agropecuario</t>
  </si>
  <si>
    <t xml:space="preserve">El día 18 de diciembre del año 2016 se realiza día del graduados  IES CINOC, donde se socializo la propuesta de conformación de la asociación con grupo de graduados asistentes, motivando a la participación activa en la conformación de esta asociación. </t>
  </si>
  <si>
    <t>Documento aprobado  de  Plan de Desarrollo Institucional PDI 2020 -2024 tconcertado con la comunidad academica del IES CINOC</t>
  </si>
  <si>
    <t xml:space="preserve">Se presento informe de cumplimiento del POA 2017 en el mes de enero del año 2018 </t>
  </si>
  <si>
    <t>Rector</t>
  </si>
  <si>
    <t>Se presento informe  de avance de cumplimiento cualitativo y cuantitativo a junio 30 de 2018 del POA 2018</t>
  </si>
  <si>
    <t>% de avance en el Cumplimiento del Plan Operativo del año 2019</t>
  </si>
  <si>
    <t>Como línea estratégica del área de bienestar Se realizo caracterización de la población de la sede central y se brindo apoyo psicosocial  a la única persona identificada con necesidades especiales.</t>
  </si>
  <si>
    <t>Con el fin de desarrollar en los jóvenes la capacidad de liderazgo para interactuar en los escenarios democraticos y participar activamente en los espacios brindados por el Gobierno para el desarrollo de espacios que propicien una cultura de la convivencia y paz la Institución ha participado en proyectos que se han deasrrollado en el Municipio de Pensilvania para este particular.  De igual manera dentro de las estrategias activas de aprendizaje se ha venido propiciando la creación de espiritu de liderazgo</t>
  </si>
  <si>
    <t>Actualmente en la Institución se cuenta con 5 vacancias definitvas de docentes de tiempo completo y 1 vacancia definitiva de 1 docente de medio tiempo, cargos que estan siendo provistos con Docentes Ocasionales.</t>
  </si>
  <si>
    <t xml:space="preserve">Formulación y aprobación  del cronograma para la realización de los concursos para ingreso a carrera docente para los cargos docentes que se encuentran en vacancia  definitiva </t>
  </si>
  <si>
    <t>Implementación de las actividades contempladas para la vigencia en el cronograma realización de los concursos para ingreso a carrera docente para los cargos docentes que se encuentran en vacancia  definitiva</t>
  </si>
  <si>
    <t xml:space="preserve">Seis docentes en proceso de formación de maestría participando en procesos de investigación individual o grupal </t>
  </si>
  <si>
    <t>En el año 2017 se realizo la inscripción en COLCIENCIAS del grupo de investigación institucional  denominado CUENCAS y de igual manera algunos investigadores de la IES inscribierion sus hojas de vida en CVLAC, sin embargo la información no se ha actualizado</t>
  </si>
  <si>
    <t>100% del proceso de Actualización de la Información de los investigadores y grupo de investigación de la IES CINOC en las plataformas CVLAC y GRULAC de Colciencias</t>
  </si>
  <si>
    <t>Coordinador de Investigación y Docentes investigadores</t>
  </si>
  <si>
    <t>Conocimiento del Informe de Rendiciòn de Cuentas de la Ciudadania y exposiciòn de planes de acción a un mìnimo de  20 actores sociales en el Municipo de Pensilvania</t>
  </si>
  <si>
    <t>% de estudiantes semestrales identificados con necesidades educativas especiales con apoyo  por parte del área de bienestar</t>
  </si>
  <si>
    <t>% de graduados que semestralmente   solicitan apoyo cuenten con el  acompañamiento para el proceso de homologación de crèditos académicos  con las otras IES con las cuales se cuenta con convenio para continuar el proceso de profesionalización</t>
  </si>
  <si>
    <t xml:space="preserve">Adquisición e implementación del Sistema de Información Académico y del Sistema de Información Administrativa  </t>
  </si>
  <si>
    <t xml:space="preserve"> Se continúa con el convenio  con la Fundación ACESCO activándose las pasantías en esta empresa para el  segundo semestre del año 2018.
Con la empresa CAPADOCIA  se lograron  integrar estudiantes en la modalidad de pasantías.
Se realizó el primer  seminario Pensilvania emprende (Participación con   cooperación de la Alcaldía Municipal de Pensilvania, Fundación Acesco y el CINOC).  
Se firman tres convenios con entidades del sector solidario (CONFECOP, CESCA y COOTRAPEN) entidades que apoyan la financiación de matrículas de estudiantes de la IES (Excedentes de las Cooperativas para apoyo a Instituciones de Educaciòn Superior Publicas)
</t>
  </si>
  <si>
    <t>No. de programas en los diferentes niveles de formación</t>
  </si>
  <si>
    <t>No. de Estudiantes de la Institución</t>
  </si>
  <si>
    <t>No. de informes semestrales  sobre el uso y tipo de pràctica de los laboratorios</t>
  </si>
  <si>
    <t>Dura el año 2018 se finalizo la construcción del modelo de autoevaluación con fines de acreditación para programas de pregrado el cual fue aprobado por el Consejo Directivo mediante Acuerdo  No. de noviembre de 2018.   De igual manera se aprobó el cronograma de trabajo para el proceso de acreditación del programa contable.  Es de anotar que se conto desde el mes de junio con la asesoría de la Universidad del Valle para la revisión del modelo así como para la formulación del Sistema de Aseguramiento a la Calidad del IES CINOC , Sistema que fue aprobado por el Consejo Directivo médiate Acuerdo No   de noviembre de 2018</t>
  </si>
  <si>
    <t>No. de Instituciones educativas de Media con acompañamiento en procesos de Orientación Vocacional</t>
  </si>
  <si>
    <t>Inicio del proceso de formaciòn en pregado de 1 Docente con formación tecnológica</t>
  </si>
  <si>
    <t xml:space="preserve">% de Cumplimiento del Plan Operativo de la Vigencia </t>
  </si>
  <si>
    <t>PLAN OPERATIVO AÑO 2019</t>
  </si>
  <si>
    <t>Participación de los Padres de familia en los encuentros programados</t>
  </si>
  <si>
    <t>VIRTUALIDAD</t>
  </si>
  <si>
    <t>% de Avance en el Cumplimiento por Variable</t>
  </si>
  <si>
    <t>La audiencia pública de rendición de cuentas a la ciudadanía fue realizada el día 26 de abril en la Sede central para lo cual se conto con una asistencia presencial de 92 asistentes y se transmitio vía facebook live con una importante participación.  El informe general fue registrado en la página web de la entidad.</t>
  </si>
  <si>
    <t>Se implemento la estrategia de enviar la propuesta a los lideres de los procesos para recibir sus sugerencias de ajuste, posterior a ello se envió a todos los funcionarios y contratistas de la entidad  También se utilizo la estrategía  de citar a miembros de la comunidad del municipio para socializar la propuesta, reunión que fue abordada en compañia de la oficina de Control Interno</t>
  </si>
  <si>
    <t>Documento de prospectiva estrategica  2016-2030 ajustado de manera concertada con la comunidad academica del IES CINOC</t>
  </si>
  <si>
    <t>RESULTADOS DEL AVANCE EN EL CUMPLIMIENTO</t>
  </si>
  <si>
    <t>Todas las vacantes definidas en el plan de vacantes se han provisto de manera provisional o con docentes ocasionales</t>
  </si>
  <si>
    <t>El sistema de evaluación de desempeño administrativo se ha venido ejecutando normalmente, aún no se ha aprobado la propuesta del nuevo sistema de evaluación docente</t>
  </si>
  <si>
    <t>De los dos docentes con formación tecnológica uno no está interesado en esta formación por cuanto está cercano a su jubilación; el otro realizó gestiones ante distintas universidades pero por distintas razones no alcanzó cupo en los programas de su interés, razón por la cual aplazó esta opción.</t>
  </si>
  <si>
    <t>Durante el semestre varios docentes fueron apoyados para realizar y/o adelantar procesos de actualización disciplinar en las siguientes áreas: Sistema (3 docentes 1 capacitación), Contabilidad (2 docentes, 2 capacitaciones), Forestal (3 docentes, 3 capacitaciones), Agropecuario (1 docente, 2 capacitaciones)</t>
  </si>
  <si>
    <t>El Grupo Docente presentó una contrapropuesta al sistema de evaluación docente. Con base en ambas propuestas el Comité de Personal Docente elaboró una nueva propuesta que tomó aportes de cada una e incorporó nuevos cambios. Esta propuesta se ha venido socializando con los docentes para llegar a una definitiva y presentar ante el Consejo Académico.</t>
  </si>
  <si>
    <t xml:space="preserve">1El Semillero está en Fase de Maduración.  Con un total activo de 40 estudiantes. 
2. Participación en RREDSI con 5 proyectos y 3 pasan a fase regional en Tuluá. 
3. Docentes representan al CINOC en Congreso Internacional con una Ponencia en Microorganismos eficientes y Forrajes. 
4. Se realiza la primera feria de semilleros en la Institcución.
5. Capacitación cada 15 días al semillero.
6. Se hizo reunión del Semillero con estudiantes de intercambio. Analizando propuestas de investigación de Serdan y de la Ies CINOC. 
7. Se presentan 5 proyectos para el Congreso Internacional en Cartagena. 
8.  Participan como evauadores 4 docentes en la actividad de semilleros del Nodo CALDAS. 
9. Se  presentan 2 propuestas de docentes al congreso de cartagena como ponentes. 
10. se hacen reuniones constantes con los líderes de linea  para ajustar la agenda de trabajos. 
</t>
  </si>
  <si>
    <t>NA</t>
  </si>
  <si>
    <t xml:space="preserve">Sistematización de los procesos investigativos.   No de Estudiantes en el Semillero de Investigación
</t>
  </si>
  <si>
    <t>No. de estudiantes del IES CINOC que participa en las actividades programadas y/o apoyadas por la Institución para el desarrollo del pensamieno critico  y democratico para los estudiantes</t>
  </si>
  <si>
    <t>La contadora realizo visita al  ITM (Institución tecnológica de medellin) en el cual conoció el funcionamiento del Sistema de Costos de diha entidad y con base en esta visita presento un informe en donde establece la necesidad de compra del software respectivo acompañado de los procesos de capacitación para los funcionarios invlucrados en el proceso dado que modifica sustancialmente el proceso actual que se esta realizando</t>
  </si>
  <si>
    <t>Avance Cumplimiento Cualitativo a Diciembre  30/2019</t>
  </si>
  <si>
    <t xml:space="preserve">Avance en el Cumplimiento Cuantitativo a  Diciembre 30/2019  </t>
  </si>
  <si>
    <t>Durante el primer semestre se concreto a través de la RED DEFLIN Capítulo Colombia la realización de una instancia por parte de dos estudiantes de la Institución Tecnológica de Serdan, México, para particpar en el proyecto de investigación denominado "Implementación de ambientes creativos en el CTT la Granja".   durante el segundo semestre se realizó la visita de las dos estudiantes mexicanas quienes se vincularon al proyecto de investigación del docente Nixon Cueva. Igualmente se realizó la visita del experto holandés Theo de Hosson, por medio del programa holandés PUM, quien hizo un acompañamiento y asesoría en temas de emprendimiento, modelo pedagógico, contenidos curriculares en idioma inglés</t>
  </si>
  <si>
    <t xml:space="preserve">El Sistema de Proyección Social ya fue aprobado por el Consejo Académico y se socializó ante el Consejo Directivo el 06 de diciembre en la ciudad de Manizales. El documento fue bien recibido por el Consejo pero se decidió realizar unos pequeños ajustes para aprobarlo en la primera sesión del año 2020. </t>
  </si>
  <si>
    <t xml:space="preserve">Se renovo en el mes de marzo la alianza con el ORMET (Observatorio regional del Mercado de trabajo).  Al momento se encuentra en proceso la gestión de un convenio con la empresa Aquandina. Donde el objetivo es realizar actividades en conjunto direccionadas a la Responsabilidad Social. Al igual, se tiene como objetivo específico que los estudiantes de los diferentes programas de la institución puedan hacer pasantía allí como una de las opciones de grado. Entre otras actividades propuestas.
Otra de las gestiones de convenio es con la Universidad del Valle de Atemajac (UNIVA) en América Latina y el Caribe. Es una universidad de la ciudad de México con la cual se está buscando hacer homologación de materias en el programa de empresas y de contabilidad.  De acuerdo a informe de la dependencia en general ser firmaron 4 convenios así: Alcaldía de Manzanares, Comite de cafeteros de caldas, estos para financiación de matricula, Institución Tecnlógica de Serdan (para procesos de internacionalización) y la Fundación ACESCO para la donación de algunos elementos para la realización de pasantia de estudiante
</t>
  </si>
  <si>
    <t xml:space="preserve">La IES CINOC, en apoyo con la Alcaldía Municipal y la Fundación Acesco busca crear un espacio o modelo de emprendimiento llamado “MER PENSILVANIA” (Modelo de Emprendimiento Regional Pensilvania). Esta es una propuesta de asociación o alianza estratégica entre diversos actores públicos y privados del municipio para promover el emprendimiento y apoyar ideas de negocio. Se pretende crear a través de un Acuerdo de voluntades entre las empresas y entidades vinculadas: IES CINOC, Administración Municipal, Fundación Acesco, Cámara de Comercio de La Dorada, Comité de Cafeteros, Confa, SENA, Universidad de Manizales, Cootrapen, Davivienda, Finanfuturio, Plataforma Municipal de Juventud, Copavapen y algunos empresarios privadosLos proyectos que se vienen acompañando actualmente y a los cuales se les envió la ficha de Plan de Negocio para que la construyan son los siguientes:   Se encuentran inscritos cuatro proyectos de emprendimiento de estudiantes:
• Proyecto de siembra y producción de semillas de Sacha Inchi liderado por el estudiante Juan David Marín, del programa T.P. en Manejo Silvicultural en Pueblo Nuevo, mediante el modelo de Universidad en el Campo. Cuenta con el apoyo del Comité de Cafeteros mediante el desembolso de ocho millones de pesos obtenidos a través de una convocatoria del Comité. Fue nominado a los Premios Cóndor como mejor proyecto de emprendimiento rural.
• Proyecto de Fabricación y comercialización de plantillas para zapatos. Este proyecto está liderado por el estudiante Juan Nicolás Giraldo de la Tecnología en Gestión de Empresas, el estudiante presentó plan de negocios completo.
• Johan Darío Trujillo M., estudiante de segundo semestre de Procesos Empresariales, con el proyecto de Bonos de Carbono Ambientales. Se presenta propuesta de proyecto.
• Viviana Ospina E. y Ana María Herrera, estudiantes de sexto semestre de Gestión de Empresas, vienen desarrollando un proyecto de empresa de transformación y comercialización de snacks, productos precocidos y congelados derivados de plátano. Este proyecto se puede articular y recibir apoyo de la Fundación Piamonte en la consecución de materia prima. Ya se hizo una primera reunión con don Alfonso Ramírez, el docente Andrés Mauricio Arango y existe el interés de realizarlo. Se presenta propuesta de plan de negocios. 
• Otros proyectos de menor progreso que se han venido trabajando en la Unidad de Emprendimiento son el de la Cafetería de la Institución. Se está a la espera de la dotación de mobiliario para seleccionar el proyecto ganador, se espera la participación de, al menos, cuatro propuestas; proyecto de creación de una empresa servicios, asesoría y alquiler de equipos de sistemas de información geográfica. Este proyecto está liderado por el egresado Alejandro Ángel, del programa de Técnicas Forestales, con sede en el municipio de Viterbo, Proyecto de Instalación de un apiario para la producción de miel y polen. Está liderado por los estudiantes Juan David López Montes, de la Tecnología en Agrobosques, y Maria Isabel Duque Giraldo y Anderson Muñoz del programa T.P. en Producción Agropecuaria. Este proyecto inició como una investigación en la Granja San José y tendrá el apoyo del proyecto de Líneas de Fomento de la IES CINOC
</t>
  </si>
  <si>
    <t>Se apoyaron las cadenas productivas de leche, aguacate, café al igual que los temas de cambio climático, emprendimiento e investigación, todo lo anterior a travès de apoyo y realización de 11 capacitaciones a diferente público objetivo con un participación total de 200 particiàntes aproximadamente</t>
  </si>
  <si>
    <t xml:space="preserve">Durante el año 2018 se firmó convenio con la UNAD donde se otorgan descuentos del 15% para matrículas a los funcionarios y docentes de la IES CINOC, igualmente está en proceso de revisión por parte del Consejo Académico de la UNAD un nuevo convenio de homologación de asignaturas del programa Tecnología en Sistemas Informáticos para continuar la Ingeniería de Sistemas. Se dio continuidad a los convenios con el INTEP de Roldanillo y la Universidad de Manizales en la cual dichas Universidades homologan cierto número de créditos a los egresados de la IES CINOC (del nivel técnico o tecnológico) que quieran continuar su proceso de formación a nivel Universitario para los programas de Contaduría Pública y Administración de Empresas.  Frente a estos convenios los estudiantes que solicitaron asesoria fueron acompañados en sus procesos
</t>
  </si>
  <si>
    <t>Se citaron cuatro reuniones y la participación fue mínima. Solamente hubo buena participación en una reunión realizada el 30 de octubre donde se realizó una motivación con cerca de 40 egresados asistentes, se creó un grupo de whatsapp y se convocó a una nueva reunión para el 16 de diciembre para socializar los estatutos y empezar con los trámites de creación de la asociación de egresados. A esta última solo asistieron 12 egresados. Se decidió que era muy poca participación para crear la asociación</t>
  </si>
  <si>
    <t>Se realizaron dos talleres uno denominado Taller de liderazgo Pensamiento crítico y democratico con una participación de 111 estudiantes y el segundo taller denominaddo Foro Público con los candidatos de la alcaldía de pensilvania con una participación de 49 estudiantes</t>
  </si>
  <si>
    <t xml:space="preserve">Para el periodo A 2019 el 93% de los estudiantes conto con algun tipo de apoyo socieconomico para el pago de matricula.  Para el periodo B 2019 se incremento el numero de estudiantes beneficiarios de algun tipo de apoyo para pago de matricula al 94%. </t>
  </si>
  <si>
    <t>Para el 2019 se atendió el 100% de las solicitudes presentadas, con un promedio de atenciones mensuales de 65 usuarios con atencion psicosocial.</t>
  </si>
  <si>
    <t xml:space="preserve">En el perido A 2019 se realizo acompañamiento en procesos de Orientación Vocacional con las dos Instituciones de educativas de Media de la cabecera municipal de Pensilvania, atendiendo los grados noveno, decimo y once. Desde el plan de fomento a la calidad se realizo taller de liderazgo y orientación vocacional en 6 municipios del oriente caldas con un total de 20 instituciones de educación media intervenidas, con taller ludico y aplicacion del test </t>
  </si>
  <si>
    <t xml:space="preserve">En el perido A 2019 se realizo un encuentro donde participaron 35 padres de familia de al zona urbana y rural de Pensilvania. Para el periodo B 2019 se realizaron dos encuentrso con padres de familia con una participación promedio de 40 padres de la zona urbana y rural. Dentro del plan de fomento a la calidad se realizo actividad de dia de campo con los padres de familia de Pensilvania, Manzanares y Marquetalia, se realizo actividad evaluativa de diagnostico de participacion en las actividades de bienestar institucional. </t>
  </si>
  <si>
    <t xml:space="preserve">Para el perido A 2019 se realizaron un torneo deportivo en cuatro  disciplinas diferentes, se brindo atencion en gimnasio institucional con 4 horarios diarios con un promedio de 18 asistentes para cada horario, tres caminatas ecologicas,  se realizaron encuentros semanales con los grupos de danzas y dibujo. Para el periodo B 2019 se realizan las misma actividades, adicional desde el Plan de Fomento a la Calidad se realizo actividad recreativa y cultural con toda la comunidad academica donde se incremento el número de participantes en comparación con el año anterior, teniendo en cuenta que se vinculo toda la comunidad academica incluidas extensiones y programa de universidad en el campo, adicional, se realizo taller de liderazgo con las instituciones de educacion media y comunidad en general de 6 municipios del oriente de caldas. </t>
  </si>
  <si>
    <t>La Oficina de Control Interno presento los informes de cumplimiento del Plan de Tratamiento de Riesgos</t>
  </si>
  <si>
    <t>En los municipios de Manzanares y Marquetalia se continuó con la oferta dando apertura a grupos nuevos en TP Procesos Empresariales y en TP Manejo Silvicultural respectivamente. En la extensión Villamaría no se alcanzaron a conformar grupos para el año 2019, limitandose a terminar la tecnológia Gestión Agroforestal con el grupo que se traía, mientras que los estudiantes de TP Procesos Empresariales desertaron, con lo cual la extensión se quedó sin estudiantes. Esta situación llevó a realizar un análisis de la extensión del cual se estableció que actualmente esta extensión es inviable financieramente, poco competitiva en el mercado centro sur del departamento y desgastante administrativamente, razones que llevaron al Consejo Académico a aprobar su cierre temporal. (Acta 015 - 18/06/2019).  Sin embargo durante el segundo semestre se obtuvo la autorización para la ampliación de cobertura desde villa maria de los programas de universidad en el campo hacia el departamento de Risaralda específicamente para 4 municipios</t>
  </si>
  <si>
    <t>Se conto con la asesoría del doctor juan carlos muñoz montano con quien se realizo el proceso durante todo el primer semestre.  La propuesta fue socializada y durante el segundo semestre se complementó con información evidenciable de las líneas base de los indicadores así como con el costeo por indicador.</t>
  </si>
  <si>
    <t xml:space="preserve">El PDI 2020-2022 fue construido con el concurso y participación de la comunidad académica y posteriormente aprobado por el Consejo Directivo en la sesión final del mes de diciembre </t>
  </si>
  <si>
    <t>Se realizo revisión y ajuste de la propuesta por parte de la oficina de Control Interno con el fin de ajustar el sistema en temas de legalidad y requisitos del cliente.  Se adopto oficialmente el Sistema en el mes de agosto del año en curso y el mismo esta siendo registrado en la plataforma BINAPS.  De otro lado por decisión del comite de MIPG se decidio aplazar el inico de proceso formal de certificación para el año 2020</t>
  </si>
  <si>
    <t>Se adelanto la realización del cronograma de trabajo previsto para la vigencia mediante el apoyo de la empresa contratista</t>
  </si>
  <si>
    <t xml:space="preserve">Se formuló y aprobó la política de investigación por parte del Consejo Diretivo  y de igual manera fue aprobado el  el sistema de investigación </t>
  </si>
  <si>
    <t xml:space="preserve">Se solicito cotización de la propuesta de implementación de la política de gobierno digital la cual contempla el tema de riesgos de la seguridad digital.  Esta  solicitud fue incluida y aprobada en el PFC con una disponibildiad financiera de $120.000.000.  Dado que el recurso solo llego a finales del año no se alcanzo a realizar el proceso de contratación </t>
  </si>
  <si>
    <t>Se adquirio el software académico denominado Q10 y se adquirido el software administrativo en la nube denominado BINAPS</t>
  </si>
  <si>
    <t>Una docente logro su titulo de magister, 4 docentes continuaron en proceso de elaboración de su trabajo de grado  y 1 docente continuo su proceso de formación</t>
  </si>
  <si>
    <t xml:space="preserve">Durante el primer semestre del año en curso se termino de revisar y ajustar los indicadores de cada uno de las caracteristicas, se genero la completitud de la información para solicitud de apreciación de condiciones institucionales en la plataforma SACES CNA y se inicio la recolecciòn de información secundaria y se elaboro la propuesta de instrumento de recolección de información primaria para cada una de las fuentes de información. Durante el segundo semestre se recibio visita de Consejeros del CNA para la apreciación de condiciones iniciales para el proceso siendo positiva la respuesta lo cual dió origen a la formulación del Plan de Mejoramiento producto de la visita y la elaboración y aprobación del cronograma del proceso por parte del Consejo Académico de la Enitdad; de igual manera se continuó con el proceso de recolección de información secundaria y se relizo el ejercicio pilot de emisión de jucios </t>
  </si>
  <si>
    <t xml:space="preserve"> Se presento a vicerrectoria academica informe de caracterización de la población, identificando que en el periodo A y B 2019 no se conto con población identificada con necesidades especiales. Desde el plan de fomento a la calidad se realizo diagnostico de población inclusiva e informe del mismo con la comunidad academica de Pensilvania, Manzanares y Marquetalia. Con los funcionarios se realizo capacitación sobre inclusión, contexto teórico y normativo: presentación de los
principales lineamientos en materia de inclusión según
tendencias a nivel nacional e internacional.
Diagnostico situacional: ejercicio de análisis de la situación
actual a nivel local e institucional.
Ejercicio de co-creación: establecimiento de lineamientos y
acciones que permitan aportar al diseño y establecimiento
de estrategias locales en materia de inclusión.  (la evidencia de actas e informes reposa en el archivo documental de bienestar)</t>
  </si>
  <si>
    <t>Nº de estrategias implementadas para la participación de la comunidad en la formulación del Plan de Tratamiento de Riesgos</t>
  </si>
  <si>
    <t xml:space="preserve">Se realizo la revisión y ajuste de los documentos maestros de programa pero debido a la entrada en vigencia del nuevo decreto de registro calificado se decidio acogerse al tiempo de transición para la presentación de la solicitud de renovación ante el MEN </t>
  </si>
  <si>
    <t xml:space="preserve">Teniendo en cuenta el cronograma de contratación se presentaron las diferentes solicitudes de contratación de dotación tecnológica y de igual manera se realizaron las dotaciones requeridas.  Es de anotar que de las necesidades presentadas no se pudo proveer por cuanto se realizo el proceso precontractual y este se declaro desierto por falta de proveedores </t>
  </si>
  <si>
    <t>Se culminaron exitosamente los cursos de TP Manejo Silvicultural en los corregimientos de Pueblo Nuevo y San Daniel en Pensilvania. Se continúo con el curso del grupo de La Palma en Samaná y se iniciaron 2 nuevos procesos: Tecnología en Gestión Agroforestal en Pueblo Nuevo (Pensilvania) y Técnico Profesional en Manejo Silvilcultural en San Diego (Samaná)</t>
  </si>
  <si>
    <t xml:space="preserve">1.  Se registraron  todas las hojas de vida de los docentes investigadores al CVLAC. 
2. Se vincularon los proyectos de investigación con los docentes que aparecen en el CVLAC al GRULAC para que fuera reconocido por Colciencias, logrando en el mes de diciembre el reconocimiento en Grupo C del grupo de investigación de la IES CINOC. Así mismo, se han aprobado diferentes proyetos de aula que tiene como fin potencializar los procesos de enseñanza y aprendizaje investigativa. 
3. Actualmente tenemos 15 docentes vinculados como docentes investigadores, 3 docentes líderes de línea. 1 docente como líder de semillero de emprendimiento y los otros docentes se encuentran ejecutando investigaciones con presuepuesto de la institución y otros de aula. 
</t>
  </si>
  <si>
    <t xml:space="preserve">1. De los proyectos de vigencias anteriotes se logró cerrar 4 proyectos, pertenecientes a los docentes Conrado Hernandez, Edwin Villa, Didier Chacon. y la investigación de Ganadería con el Docente Mauricio Aguirre- 2.  No se ha finalizado la entrega de informes de investigación de los Docentes  Juan Carlos Loaiza y David Ricardo Hena. 3. Durante el año se adelantaron  7 proyectos con impacto de Desarrollo Regional, así: Identificación y análisis de los componentes estratégicos para la transición del CTT la granja a un centro de transferencias en agroecosistemas, implementación de sistema agroecológico a escala campesina en el CTT la Granja a partir de procesos creativos, evaluación del incremento de la población y producción de miel en colmenas racionales de abejas meliponas en el CTT Granja, porque la madre monte y el diablo no volvieron a llevarse a nadie.  Los mitos y leyendas como procesos complejos que facilitan la enseñanza etica y moral en el oriente de caldas, Efectos de la motivación en el aprendizaje en ingles de los docentes y administrativos de la IES CINOC, pensilvania. 
</t>
  </si>
  <si>
    <t>La secretaria general viene avanzando en la concertación con los grupos de trabajo para la reformulación del nuevo estatuto general  en una primera versión con los cambios más apremianes y relevantes y una segunda versión para el proceso de cambio de caracer.  De igual manera  viene adelantado el proceso de actualizaciòn del reglamento estudiantil para la situación actual de la Institucíón pero que esta proyectado para realizar minimos ajustes para el cambio de caracter.  Desde la oficina de plaenación se lidero y apoyo la revisión y ajuste de la prospectiva estratégica como elemento fundamental para el proceso de cambio de caracter al igual que el inicio formal del proceso de autoevaluación con fines de acreditación de los programas del área contable.</t>
  </si>
  <si>
    <t>El Indice de transparencia presento un cumplimiento de 75%</t>
  </si>
  <si>
    <t>Se adjudico el contrato de demolición y remoción de escombros del bloque B de la Sede Centrl el cual será ejecutado durante el primer trimestre del año 2020.  La rectoría continuó realizando las gestiones para la financiación de la  la ejecución de la segunda fase del plan de infraestructura de la sede central</t>
  </si>
  <si>
    <t>El plan de capacitación tuvo un cumplimiento del 81,3%  en el desarrollo de sus actividades</t>
  </si>
  <si>
    <t>El plan de bienestar laboral está dentro de un nivel  de cumplimiento del 76%</t>
  </si>
  <si>
    <t>El plan de actividades del Sistema de Gestión de Seguridad y Salud en el Trabajo para el año 2019 se cumplio en un 84%</t>
  </si>
  <si>
    <t>La oficina de presupuesto envio un informe detallado a la Oficina de Control Interno frente a la ejecución del Plan de mejoramiento suscrito presentándose un nivel de cumplimiento del 100%</t>
  </si>
  <si>
    <t>De acuerdo a informe realizado por la Secretaria general se presento un cumplimiento del 100% de lo planeado</t>
  </si>
  <si>
    <t>Los docentes Nixon Cueva Marquez y la Docente Milena Zuluaga estan adelantando y adelantaron proyectos de investigación vinculados a la Instituciòn</t>
  </si>
  <si>
    <t>Se ajusto el documento por parte de la Coordinadora de modelo pedagògico</t>
  </si>
  <si>
    <t>Se realizaron asesorias a los docentes y catedraticos asì como las capacitaciones en el periodo intersemestra</t>
  </si>
  <si>
    <t>La Instituciòn cuenta con dos centros de práctica y 8 laboratorios en los cuales se desarrollan actividades de docencia, investigación  y proyección social.  En el momento solo se cuenta con planes de trabajo en el CTT Granja</t>
  </si>
  <si>
    <t>El crongrama de trabajo se cumplio en un 90%</t>
  </si>
  <si>
    <t xml:space="preserve">La encuesta de percepciòn se realizo y se cuenta con los resultados </t>
  </si>
  <si>
    <t>Tras reuniones con los equipos disciplinares se considero que dado que el programa Agropecuario no cuenta con las condiciones apropiadas para la formulación del ciclo profesional, y ante las tendencias modernas de lo forestal hacia la agroforestería y lo ambiental, se proyecta un solo ciclo profesional que se oriente hacia lo agroforestal y agroecológico, con lo cual esta meta se reduce 4 programas. Durante el segundo semestre y dada la entrada en vigenica del nuevo decreto se decidio por parte del Consejo Académicoen aplazar la formulacion de los documentos maestros hasta el año 2020 y de igual manera realizar  la actualización del estuido de contexto.  Se cuenta con una propuesta parcial  para el àrea forestal</t>
  </si>
  <si>
    <t xml:space="preserve">Los recursos previstos para articulación provenientes de la Secretaría de Educación finalmente no fueron aprobados por el gobierno departamental, razón que llevó al Consejo Directivo a cancelar la propuesta de articulación por cuanto no solo se desvirtuaba la iniciativa de articulación, sino que además representaba un alto costo y desgaste administrativo que la institución no podía asumir;  sin embargo durante el segundo semestre y dado la inclusión de esta línea en los PFC 2019 se presento la propuesta de articulación y se logro iniciar los procesos de concertación con 2 IEM </t>
  </si>
  <si>
    <t>El proceso de bolsa de empleo ha sido una situación compleja debido a que el año pasado se venció la licencia con el servicio público de empleo la cual es elemental para contratar los servicios de una bolsa de empleo. Por lo tanto, se ha solicitado a esta entidad mediante correo electrónico y vía telefónica cuales son los requisitos para renovar la licencia y ya poder entrar a contratar los servicios de la bolsa de empleo. Mientras se organiza el tema de la licencia se hizo una reunión con el encargado de la bolsa de empleo de CONFA; el cual nos proporcionó y puso a disposición los servicios relacionados con la bolsa de empleo que ellos manejan todos los servicios. Entre esos capacitar a los egresados y a los estudiantes de cuarto y sexto semestre en tema como elaborar una hoja de vida y la importancia a la inserción al mundo laboral.  Sin embargo como parte de la Alianza para la conformación del Call center se apoyo la inclusión de 23 graduado para la vinculaciòn a dicha estrategia</t>
  </si>
  <si>
    <t>El cronograma fue realizado por el Vicerector Academico y su aprobaciòn quedo sujeta a observaciones</t>
  </si>
  <si>
    <t>Se formulo el plan de comunicaciòn para los egresados para el año 2020 y se evidencia una participación de los egressados de la Institución en los eventos convocados de acuredo a la meta planteada</t>
  </si>
  <si>
    <t>De acuerdo al informe actual el plan a la fecha presenta un cumplimiento del 100%  frente a lo planeado</t>
  </si>
  <si>
    <t>Se constituyo oficialmente el comité de MIPG mediante resolución Nª 187 de marzo de 2019, se realizo cronograma de trabajo, se realizó la evaluación del sistema en el FURAG y se presento informe a Rectoria con estrategías para mejorar la implementación.  De acuerdo al cronograma este tuvo un cumplimiento del 80%</t>
  </si>
  <si>
    <t>% Avance CORREGIDO</t>
  </si>
  <si>
    <t>El POA de la vigencia tuvo un cumplimiento de 80%</t>
  </si>
  <si>
    <t>% Avance Proyecto</t>
  </si>
  <si>
    <t>Las actividades establecidas en el crongorama  se adelantaron en un 50%</t>
  </si>
  <si>
    <t>Variable</t>
  </si>
  <si>
    <t>% Cumplimiento</t>
  </si>
  <si>
    <t>Financiera</t>
  </si>
  <si>
    <t>Visibilidad</t>
  </si>
  <si>
    <t>Proyección Social</t>
  </si>
  <si>
    <t>Oferta y Calidad</t>
  </si>
  <si>
    <t>Investigación</t>
  </si>
  <si>
    <t>Modelo Pedagógico</t>
  </si>
  <si>
    <t>Centros de práctica</t>
  </si>
  <si>
    <t>Virtualidad</t>
  </si>
  <si>
    <t>Personal Docente y Admón.</t>
  </si>
  <si>
    <t>TOTAL</t>
  </si>
  <si>
    <t>%</t>
  </si>
  <si>
    <t>El plan de talento humano presenta el siguiente cumplimiento en sus componentes a jun 2019:
Incentivos: 87,5%
Inducción y reinducción: 82,5%
Seguridad y salud en el trabajo: 84,4%
Bienestar social laboral: 76,0%
Capacitación: 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</si>
</sst>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7"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b/>
      <sz val="12"/>
      <color theme="1"/>
      <name val="AR BLANCA"/>
    </font>
    <font>
      <b/>
      <sz val="10"/>
      <color theme="1"/>
      <name val="Calibri"/>
      <family val="2"/>
      <scheme val="minor"/>
    </font>
    <font>
      <sz val="12"/>
      <name val="Calibri"/>
      <family val="2"/>
      <scheme val="minor"/>
    </font>
    <font>
      <sz val="10"/>
      <name val="Calibri"/>
      <family val="2"/>
      <scheme val="minor"/>
    </font>
    <font>
      <b/>
      <sz val="12"/>
      <name val="Calibri"/>
      <family val="2"/>
      <scheme val="minor"/>
    </font>
    <font>
      <b/>
      <sz val="11"/>
      <name val="Calibri"/>
      <family val="2"/>
      <scheme val="minor"/>
    </font>
    <font>
      <sz val="12"/>
      <color theme="1"/>
      <name val="Calibri"/>
      <family val="2"/>
      <scheme val="minor"/>
    </font>
    <font>
      <b/>
      <sz val="20"/>
      <color theme="1"/>
      <name val="Calibri"/>
      <family val="2"/>
      <scheme val="minor"/>
    </font>
    <font>
      <b/>
      <sz val="16"/>
      <color theme="1"/>
      <name val="Calibri"/>
      <family val="2"/>
      <scheme val="minor"/>
    </font>
    <font>
      <sz val="20"/>
      <color theme="1"/>
      <name val="Calibri"/>
      <family val="2"/>
      <scheme val="minor"/>
    </font>
    <font>
      <b/>
      <sz val="18"/>
      <color theme="1"/>
      <name val="Calibri"/>
      <family val="2"/>
      <scheme val="minor"/>
    </font>
    <font>
      <b/>
      <sz val="12"/>
      <color rgb="FF000000"/>
      <name val="Calibri"/>
      <family val="2"/>
      <scheme val="minor"/>
    </font>
    <font>
      <sz val="12"/>
      <color theme="1"/>
      <name val="Arial"/>
      <family val="2"/>
    </font>
    <font>
      <sz val="12"/>
      <color rgb="FF000000"/>
      <name val="Calibri"/>
      <family val="2"/>
      <scheme val="minor"/>
    </font>
    <font>
      <b/>
      <sz val="12"/>
      <color theme="1"/>
      <name val="Arial"/>
      <family val="2"/>
    </font>
    <font>
      <sz val="18"/>
      <color theme="1"/>
      <name val="Arial"/>
      <family val="2"/>
    </font>
    <font>
      <b/>
      <sz val="12"/>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92D05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right style="thin">
        <color auto="1"/>
      </right>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medium">
        <color indexed="64"/>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6" fillId="0" borderId="0" applyFont="0" applyFill="0" applyBorder="0" applyAlignment="0" applyProtection="0"/>
    <xf numFmtId="9" fontId="16" fillId="0" borderId="0" applyFont="0" applyFill="0" applyBorder="0" applyAlignment="0" applyProtection="0"/>
  </cellStyleXfs>
  <cellXfs count="372">
    <xf numFmtId="0" fontId="0" fillId="0" borderId="0" xfId="0"/>
    <xf numFmtId="0" fontId="3" fillId="0" borderId="1" xfId="0" applyFont="1" applyBorder="1" applyAlignment="1">
      <alignment horizontal="center"/>
    </xf>
    <xf numFmtId="0" fontId="3" fillId="0" borderId="1" xfId="0" applyFont="1" applyBorder="1" applyAlignment="1">
      <alignment horizontal="left"/>
    </xf>
    <xf numFmtId="0" fontId="0" fillId="0" borderId="1" xfId="0" applyBorder="1"/>
    <xf numFmtId="0" fontId="3" fillId="0" borderId="1" xfId="0" applyFont="1" applyBorder="1"/>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wrapText="1"/>
    </xf>
    <xf numFmtId="0" fontId="0" fillId="0" borderId="8" xfId="0" applyBorder="1"/>
    <xf numFmtId="0" fontId="0" fillId="0" borderId="9" xfId="0" applyBorder="1" applyAlignment="1">
      <alignment vertical="center"/>
    </xf>
    <xf numFmtId="0" fontId="0" fillId="0" borderId="9" xfId="0" applyBorder="1" applyAlignment="1">
      <alignment horizontal="center" vertical="center"/>
    </xf>
    <xf numFmtId="0" fontId="0" fillId="0" borderId="10" xfId="0" applyBorder="1"/>
    <xf numFmtId="0" fontId="0" fillId="0" borderId="6" xfId="0" applyBorder="1" applyAlignment="1">
      <alignment vertical="center" wrapText="1"/>
    </xf>
    <xf numFmtId="0" fontId="0" fillId="0" borderId="7" xfId="0" applyBorder="1"/>
    <xf numFmtId="0" fontId="0" fillId="0" borderId="0" xfId="0" applyBorder="1" applyAlignment="1">
      <alignment vertical="center" wrapText="1"/>
    </xf>
    <xf numFmtId="0" fontId="0" fillId="0" borderId="0" xfId="0" applyBorder="1" applyAlignment="1">
      <alignment horizontal="center" vertical="center"/>
    </xf>
    <xf numFmtId="0" fontId="0" fillId="0" borderId="11" xfId="0" applyBorder="1"/>
    <xf numFmtId="0" fontId="0" fillId="0" borderId="9" xfId="0" applyBorder="1" applyAlignment="1">
      <alignment vertical="center" wrapText="1"/>
    </xf>
    <xf numFmtId="0" fontId="3" fillId="0" borderId="0" xfId="0" applyFont="1" applyAlignment="1">
      <alignment horizontal="center" vertical="center"/>
    </xf>
    <xf numFmtId="0" fontId="0" fillId="0" borderId="0" xfId="0" applyAlignment="1">
      <alignment vertical="center" wrapText="1"/>
    </xf>
    <xf numFmtId="0" fontId="3" fillId="2" borderId="16" xfId="0" applyFont="1" applyFill="1" applyBorder="1" applyAlignment="1">
      <alignment horizontal="center" vertical="center"/>
    </xf>
    <xf numFmtId="0" fontId="3"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vertical="center"/>
    </xf>
    <xf numFmtId="0" fontId="0" fillId="0" borderId="0" xfId="0" applyAlignment="1"/>
    <xf numFmtId="0" fontId="0" fillId="0" borderId="5" xfId="0" applyBorder="1" applyAlignment="1">
      <alignment horizontal="center" vertical="center" wrapText="1"/>
    </xf>
    <xf numFmtId="0" fontId="0" fillId="0" borderId="6" xfId="0" applyFill="1" applyBorder="1" applyAlignment="1">
      <alignment vertical="center" wrapText="1"/>
    </xf>
    <xf numFmtId="0" fontId="0" fillId="0" borderId="6" xfId="0" applyBorder="1" applyAlignment="1">
      <alignment horizontal="center" vertical="center" wrapText="1"/>
    </xf>
    <xf numFmtId="0" fontId="0" fillId="0" borderId="7" xfId="0" applyBorder="1" applyAlignment="1"/>
    <xf numFmtId="0" fontId="0" fillId="0" borderId="8" xfId="0" applyBorder="1" applyAlignment="1">
      <alignment horizontal="center"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10" xfId="0" applyBorder="1" applyAlignment="1"/>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xf>
    <xf numFmtId="0" fontId="3" fillId="0" borderId="4" xfId="0" applyFont="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xf>
    <xf numFmtId="0" fontId="0" fillId="0" borderId="13" xfId="0" applyBorder="1" applyAlignment="1">
      <alignment horizontal="center" vertical="center" wrapText="1"/>
    </xf>
    <xf numFmtId="0" fontId="0" fillId="0" borderId="11" xfId="0" applyBorder="1" applyAlignment="1"/>
    <xf numFmtId="0" fontId="6" fillId="0" borderId="9" xfId="0" applyFont="1" applyBorder="1" applyAlignment="1">
      <alignment vertical="center" wrapText="1"/>
    </xf>
    <xf numFmtId="0" fontId="8" fillId="0" borderId="0" xfId="0" applyFont="1" applyFill="1" applyBorder="1" applyAlignment="1">
      <alignment horizontal="center" vertical="center" wrapText="1"/>
    </xf>
    <xf numFmtId="0" fontId="0" fillId="0" borderId="7" xfId="0" applyFill="1" applyBorder="1" applyAlignment="1"/>
    <xf numFmtId="0" fontId="0" fillId="0" borderId="0" xfId="0" applyFill="1" applyBorder="1" applyAlignment="1">
      <alignment vertical="center" wrapText="1"/>
    </xf>
    <xf numFmtId="0" fontId="0" fillId="0" borderId="11" xfId="0" applyFill="1" applyBorder="1" applyAlignment="1"/>
    <xf numFmtId="0" fontId="0" fillId="0" borderId="10" xfId="0" applyFill="1" applyBorder="1" applyAlignment="1"/>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Border="1" applyAlignment="1">
      <alignment vertical="center" wrapText="1"/>
    </xf>
    <xf numFmtId="0" fontId="0" fillId="0" borderId="5" xfId="0" applyBorder="1" applyAlignment="1">
      <alignment wrapText="1"/>
    </xf>
    <xf numFmtId="9" fontId="0" fillId="0" borderId="6" xfId="0" applyNumberFormat="1" applyBorder="1" applyAlignment="1">
      <alignment vertical="center" wrapText="1"/>
    </xf>
    <xf numFmtId="0" fontId="0" fillId="0" borderId="13" xfId="0" applyBorder="1" applyAlignment="1">
      <alignment wrapText="1"/>
    </xf>
    <xf numFmtId="9" fontId="0" fillId="0" borderId="0" xfId="0" applyNumberFormat="1" applyBorder="1" applyAlignment="1">
      <alignment vertical="center" wrapText="1"/>
    </xf>
    <xf numFmtId="9" fontId="0" fillId="0" borderId="0" xfId="0" applyNumberFormat="1" applyBorder="1" applyAlignment="1">
      <alignment horizontal="right" vertical="center" wrapText="1"/>
    </xf>
    <xf numFmtId="0" fontId="0" fillId="0" borderId="8" xfId="0" applyBorder="1" applyAlignment="1">
      <alignment wrapText="1"/>
    </xf>
    <xf numFmtId="0" fontId="3"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9" fontId="13" fillId="0" borderId="31" xfId="0" applyNumberFormat="1" applyFont="1" applyFill="1" applyBorder="1" applyAlignment="1">
      <alignment horizontal="center" vertical="center"/>
    </xf>
    <xf numFmtId="0" fontId="13" fillId="0" borderId="41" xfId="0" applyFont="1" applyFill="1" applyBorder="1" applyAlignment="1">
      <alignment horizontal="center" vertical="center" wrapText="1"/>
    </xf>
    <xf numFmtId="9" fontId="13" fillId="0" borderId="24" xfId="0" applyNumberFormat="1" applyFont="1" applyFill="1" applyBorder="1" applyAlignment="1">
      <alignment horizontal="center" vertical="center"/>
    </xf>
    <xf numFmtId="0" fontId="13" fillId="0" borderId="3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9"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13" fillId="0" borderId="26" xfId="0" applyFont="1" applyFill="1" applyBorder="1" applyAlignment="1">
      <alignment horizontal="center" vertical="center" wrapText="1"/>
    </xf>
    <xf numFmtId="1" fontId="13" fillId="0" borderId="24"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26" xfId="0" applyFont="1" applyFill="1" applyBorder="1" applyAlignment="1">
      <alignment horizontal="center" wrapText="1"/>
    </xf>
    <xf numFmtId="9" fontId="13" fillId="0" borderId="1" xfId="0" applyNumberFormat="1" applyFont="1" applyFill="1" applyBorder="1" applyAlignment="1">
      <alignment horizontal="center"/>
    </xf>
    <xf numFmtId="0" fontId="13" fillId="0" borderId="3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3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9" fontId="13" fillId="0" borderId="3" xfId="0" applyNumberFormat="1" applyFont="1" applyFill="1" applyBorder="1" applyAlignment="1">
      <alignment horizontal="center" vertical="center"/>
    </xf>
    <xf numFmtId="0" fontId="13" fillId="0" borderId="31" xfId="0" applyFont="1" applyFill="1" applyBorder="1" applyAlignment="1">
      <alignment horizontal="center" vertical="center"/>
    </xf>
    <xf numFmtId="0" fontId="12" fillId="0" borderId="38" xfId="0" applyNumberFormat="1" applyFont="1" applyFill="1" applyBorder="1" applyAlignment="1">
      <alignment horizontal="center" wrapText="1"/>
    </xf>
    <xf numFmtId="0" fontId="13" fillId="0" borderId="39" xfId="0" applyFont="1" applyFill="1" applyBorder="1" applyAlignment="1">
      <alignment horizontal="center" vertical="center" wrapText="1"/>
    </xf>
    <xf numFmtId="0" fontId="12" fillId="0" borderId="24" xfId="0" applyFont="1" applyFill="1" applyBorder="1" applyAlignment="1">
      <alignment horizontal="center" wrapText="1"/>
    </xf>
    <xf numFmtId="9" fontId="13" fillId="0" borderId="4" xfId="0" applyNumberFormat="1"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0" fillId="4" borderId="0" xfId="0" applyFill="1"/>
    <xf numFmtId="0" fontId="0" fillId="4" borderId="0" xfId="0" applyFill="1" applyAlignment="1">
      <alignment horizontal="center" vertical="center"/>
    </xf>
    <xf numFmtId="0" fontId="0" fillId="4" borderId="0" xfId="0" applyFill="1" applyAlignment="1">
      <alignment vertical="center"/>
    </xf>
    <xf numFmtId="1" fontId="13" fillId="0" borderId="25" xfId="0" applyNumberFormat="1" applyFont="1" applyFill="1" applyBorder="1" applyAlignment="1">
      <alignment horizontal="center" vertical="center"/>
    </xf>
    <xf numFmtId="9" fontId="13" fillId="0" borderId="38" xfId="0" applyNumberFormat="1"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24"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2" fillId="0" borderId="41" xfId="0" applyFont="1" applyFill="1" applyBorder="1" applyAlignment="1">
      <alignment horizontal="center" vertical="center" wrapText="1"/>
    </xf>
    <xf numFmtId="1" fontId="13" fillId="0" borderId="40"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5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1" xfId="0" applyNumberFormat="1" applyFont="1" applyFill="1" applyBorder="1" applyAlignment="1">
      <alignment horizontal="center" wrapText="1"/>
    </xf>
    <xf numFmtId="9" fontId="13" fillId="0" borderId="2" xfId="0" applyNumberFormat="1" applyFont="1" applyFill="1" applyBorder="1" applyAlignment="1">
      <alignment horizontal="center" vertical="center"/>
    </xf>
    <xf numFmtId="0" fontId="13" fillId="0" borderId="26" xfId="0" applyFont="1" applyFill="1" applyBorder="1" applyAlignment="1">
      <alignment horizontal="center" vertical="center" wrapText="1" shrinkToFit="1"/>
    </xf>
    <xf numFmtId="0" fontId="13" fillId="0" borderId="2"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9" fontId="17" fillId="0" borderId="38" xfId="21" applyNumberFormat="1" applyFont="1" applyBorder="1" applyAlignment="1">
      <alignment horizontal="center" vertical="center"/>
    </xf>
    <xf numFmtId="9" fontId="17" fillId="0" borderId="24" xfId="21" applyNumberFormat="1" applyFont="1" applyBorder="1" applyAlignment="1">
      <alignment horizontal="center" vertical="center"/>
    </xf>
    <xf numFmtId="9" fontId="17" fillId="0" borderId="1" xfId="21" applyNumberFormat="1" applyFont="1" applyBorder="1" applyAlignment="1">
      <alignment horizontal="center" vertical="center"/>
    </xf>
    <xf numFmtId="9" fontId="17" fillId="0" borderId="1" xfId="0" applyNumberFormat="1" applyFont="1" applyFill="1" applyBorder="1" applyAlignment="1">
      <alignment horizontal="center" vertical="center" wrapText="1"/>
    </xf>
    <xf numFmtId="9" fontId="17" fillId="0" borderId="4" xfId="21" applyNumberFormat="1" applyFont="1" applyBorder="1" applyAlignment="1">
      <alignment horizontal="center" vertical="center"/>
    </xf>
    <xf numFmtId="0" fontId="17" fillId="0" borderId="1" xfId="0" applyFont="1" applyFill="1" applyBorder="1" applyAlignment="1">
      <alignment horizontal="center" vertical="center"/>
    </xf>
    <xf numFmtId="9" fontId="17" fillId="0" borderId="2" xfId="21" applyNumberFormat="1" applyFont="1" applyBorder="1" applyAlignment="1">
      <alignment horizontal="center" vertical="center"/>
    </xf>
    <xf numFmtId="9" fontId="17" fillId="0" borderId="28" xfId="21" applyNumberFormat="1" applyFont="1" applyBorder="1" applyAlignment="1">
      <alignment horizontal="center" vertical="center"/>
    </xf>
    <xf numFmtId="9" fontId="17" fillId="0" borderId="1" xfId="0" applyNumberFormat="1" applyFont="1" applyFill="1" applyBorder="1" applyAlignment="1">
      <alignment horizontal="center" vertical="center"/>
    </xf>
    <xf numFmtId="0" fontId="12" fillId="0" borderId="2" xfId="0" applyNumberFormat="1" applyFont="1" applyFill="1" applyBorder="1" applyAlignment="1">
      <alignment horizontal="center" wrapText="1"/>
    </xf>
    <xf numFmtId="9" fontId="17" fillId="0" borderId="3" xfId="21" applyNumberFormat="1" applyFont="1" applyBorder="1" applyAlignment="1">
      <alignment horizontal="center" vertical="center"/>
    </xf>
    <xf numFmtId="0" fontId="0" fillId="4" borderId="0" xfId="0" applyFill="1" applyAlignment="1">
      <alignment horizontal="center"/>
    </xf>
    <xf numFmtId="9" fontId="19" fillId="4" borderId="24" xfId="0" applyNumberFormat="1" applyFont="1" applyFill="1" applyBorder="1" applyAlignment="1">
      <alignment horizontal="center" vertical="center"/>
    </xf>
    <xf numFmtId="9" fontId="17" fillId="0" borderId="25" xfId="21" applyNumberFormat="1" applyFont="1" applyBorder="1" applyAlignment="1">
      <alignment horizontal="center" vertical="center"/>
    </xf>
    <xf numFmtId="9" fontId="19" fillId="0" borderId="1" xfId="0" applyNumberFormat="1" applyFont="1" applyFill="1" applyBorder="1" applyAlignment="1">
      <alignment horizontal="center" vertical="center" wrapText="1"/>
    </xf>
    <xf numFmtId="9" fontId="17" fillId="0" borderId="2" xfId="22" applyFont="1" applyBorder="1" applyAlignment="1">
      <alignment horizontal="center" vertical="center"/>
    </xf>
    <xf numFmtId="9" fontId="17" fillId="0" borderId="31" xfId="0" applyNumberFormat="1" applyFont="1" applyFill="1" applyBorder="1" applyAlignment="1">
      <alignment horizontal="center" vertical="center"/>
    </xf>
    <xf numFmtId="9" fontId="17" fillId="0" borderId="38" xfId="22" applyFont="1" applyFill="1" applyBorder="1" applyAlignment="1">
      <alignment horizontal="center" vertical="center"/>
    </xf>
    <xf numFmtId="0" fontId="0" fillId="4" borderId="2"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0" fillId="4" borderId="4" xfId="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4" borderId="1" xfId="0" applyFill="1" applyBorder="1" applyAlignment="1">
      <alignment horizontal="center" wrapText="1"/>
    </xf>
    <xf numFmtId="0" fontId="0" fillId="4" borderId="1" xfId="0" applyFill="1" applyBorder="1" applyAlignment="1">
      <alignment horizontal="center" vertical="center" wrapText="1"/>
    </xf>
    <xf numFmtId="0" fontId="0" fillId="4" borderId="0" xfId="0" applyFill="1" applyAlignment="1">
      <alignment horizontal="center" vertical="center" wrapText="1"/>
    </xf>
    <xf numFmtId="0" fontId="12" fillId="4" borderId="1" xfId="0" applyFont="1" applyFill="1" applyBorder="1" applyAlignment="1">
      <alignment horizontal="center" vertical="center" wrapText="1"/>
    </xf>
    <xf numFmtId="10" fontId="19" fillId="4" borderId="1" xfId="0" applyNumberFormat="1" applyFont="1" applyFill="1" applyBorder="1" applyAlignment="1">
      <alignment horizontal="center" vertical="center"/>
    </xf>
    <xf numFmtId="9" fontId="19" fillId="4" borderId="1" xfId="0" applyNumberFormat="1" applyFont="1" applyFill="1" applyBorder="1" applyAlignment="1">
      <alignment horizontal="center" vertical="center"/>
    </xf>
    <xf numFmtId="0" fontId="0" fillId="2" borderId="0" xfId="0" applyFill="1"/>
    <xf numFmtId="9" fontId="17" fillId="2" borderId="17" xfId="0" applyNumberFormat="1" applyFont="1" applyFill="1" applyBorder="1" applyAlignment="1">
      <alignment vertical="top"/>
    </xf>
    <xf numFmtId="9" fontId="20" fillId="2" borderId="0" xfId="0" applyNumberFormat="1" applyFont="1" applyFill="1"/>
    <xf numFmtId="0" fontId="3" fillId="2" borderId="0" xfId="0" applyFont="1" applyFill="1" applyAlignment="1">
      <alignment wrapText="1"/>
    </xf>
    <xf numFmtId="0" fontId="3" fillId="6" borderId="55" xfId="0" applyFont="1" applyFill="1" applyBorder="1" applyAlignment="1">
      <alignment horizontal="center" vertical="center" wrapText="1"/>
    </xf>
    <xf numFmtId="9" fontId="17" fillId="0" borderId="1" xfId="22" applyFont="1" applyBorder="1" applyAlignment="1">
      <alignment horizontal="center" vertical="center"/>
    </xf>
    <xf numFmtId="9" fontId="17" fillId="7" borderId="19" xfId="0" applyNumberFormat="1" applyFont="1" applyFill="1" applyBorder="1" applyAlignment="1">
      <alignment vertical="center"/>
    </xf>
    <xf numFmtId="9" fontId="20" fillId="4" borderId="0" xfId="22" applyFont="1" applyFill="1" applyAlignment="1">
      <alignment vertical="center"/>
    </xf>
    <xf numFmtId="0" fontId="21" fillId="0" borderId="56" xfId="0" applyFont="1" applyBorder="1" applyAlignment="1">
      <alignment horizontal="center" wrapText="1"/>
    </xf>
    <xf numFmtId="0" fontId="21" fillId="0" borderId="57" xfId="0" applyFont="1" applyBorder="1" applyAlignment="1">
      <alignment horizontal="center" wrapText="1"/>
    </xf>
    <xf numFmtId="0" fontId="23" fillId="0" borderId="58" xfId="0" applyFont="1" applyBorder="1" applyAlignment="1">
      <alignment wrapText="1"/>
    </xf>
    <xf numFmtId="9" fontId="22" fillId="0" borderId="59" xfId="0" applyNumberFormat="1" applyFont="1" applyBorder="1" applyAlignment="1">
      <alignment horizontal="center" wrapText="1"/>
    </xf>
    <xf numFmtId="0" fontId="21" fillId="0" borderId="58" xfId="0" applyFont="1" applyBorder="1" applyAlignment="1">
      <alignment horizontal="center" wrapText="1"/>
    </xf>
    <xf numFmtId="9" fontId="24" fillId="0" borderId="59" xfId="0" applyNumberFormat="1" applyFont="1" applyBorder="1" applyAlignment="1">
      <alignment horizontal="right" wrapText="1"/>
    </xf>
    <xf numFmtId="0" fontId="1" fillId="0" borderId="0" xfId="0" applyFont="1" applyAlignment="1">
      <alignment wrapText="1"/>
    </xf>
    <xf numFmtId="0" fontId="25" fillId="0" borderId="0" xfId="0" applyFont="1" applyAlignment="1">
      <alignment horizontal="right" wrapText="1"/>
    </xf>
    <xf numFmtId="0" fontId="21" fillId="0" borderId="0" xfId="0" applyFont="1" applyBorder="1" applyAlignment="1">
      <alignment horizont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xf>
    <xf numFmtId="0" fontId="23" fillId="0" borderId="15" xfId="0" applyFont="1" applyBorder="1" applyAlignment="1">
      <alignment vertical="center" wrapText="1"/>
    </xf>
    <xf numFmtId="9"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6" fillId="0" borderId="0" xfId="0" applyFont="1" applyAlignment="1">
      <alignment horizontal="justify" vertical="center"/>
    </xf>
    <xf numFmtId="0" fontId="0" fillId="0" borderId="1" xfId="0" applyBorder="1" applyAlignment="1">
      <alignment horizontal="center" vertical="center" textRotation="90"/>
    </xf>
    <xf numFmtId="0" fontId="0" fillId="0" borderId="1" xfId="0" applyBorder="1" applyAlignment="1">
      <alignment horizontal="center" vertical="center" textRotation="90" wrapText="1"/>
    </xf>
    <xf numFmtId="9" fontId="17" fillId="2" borderId="12" xfId="0" applyNumberFormat="1" applyFont="1" applyFill="1" applyBorder="1" applyAlignment="1">
      <alignment vertical="top"/>
    </xf>
    <xf numFmtId="9" fontId="17" fillId="2" borderId="14" xfId="0" applyNumberFormat="1" applyFont="1" applyFill="1" applyBorder="1" applyAlignment="1">
      <alignment vertical="top"/>
    </xf>
    <xf numFmtId="9" fontId="17" fillId="2" borderId="15" xfId="0" applyNumberFormat="1" applyFont="1" applyFill="1" applyBorder="1" applyAlignment="1">
      <alignment vertical="top"/>
    </xf>
    <xf numFmtId="9" fontId="18" fillId="2" borderId="12" xfId="0" applyNumberFormat="1" applyFont="1" applyFill="1" applyBorder="1" applyAlignment="1">
      <alignment vertical="top"/>
    </xf>
    <xf numFmtId="9" fontId="18" fillId="2" borderId="14" xfId="0" applyNumberFormat="1" applyFont="1" applyFill="1" applyBorder="1" applyAlignment="1">
      <alignment vertical="top"/>
    </xf>
    <xf numFmtId="9" fontId="18" fillId="2" borderId="15" xfId="0" applyNumberFormat="1" applyFont="1" applyFill="1" applyBorder="1" applyAlignment="1">
      <alignment vertical="top"/>
    </xf>
    <xf numFmtId="9" fontId="17" fillId="2" borderId="47" xfId="0" applyNumberFormat="1" applyFont="1" applyFill="1" applyBorder="1" applyAlignment="1">
      <alignment vertical="top"/>
    </xf>
    <xf numFmtId="9" fontId="17" fillId="2" borderId="48" xfId="0" applyNumberFormat="1" applyFont="1" applyFill="1" applyBorder="1" applyAlignment="1">
      <alignment vertical="top"/>
    </xf>
    <xf numFmtId="9" fontId="17" fillId="2" borderId="12" xfId="21" applyNumberFormat="1" applyFont="1" applyFill="1" applyBorder="1" applyAlignment="1">
      <alignment vertical="top"/>
    </xf>
    <xf numFmtId="9" fontId="17" fillId="2" borderId="14" xfId="21" applyNumberFormat="1" applyFont="1" applyFill="1" applyBorder="1" applyAlignment="1">
      <alignment vertical="top"/>
    </xf>
    <xf numFmtId="9" fontId="17" fillId="2" borderId="15" xfId="21" applyNumberFormat="1" applyFont="1" applyFill="1" applyBorder="1" applyAlignment="1">
      <alignment vertical="top"/>
    </xf>
    <xf numFmtId="9" fontId="18" fillId="7" borderId="7" xfId="0" applyNumberFormat="1" applyFont="1" applyFill="1" applyBorder="1" applyAlignment="1">
      <alignment vertical="center"/>
    </xf>
    <xf numFmtId="9" fontId="18" fillId="7" borderId="11" xfId="0" applyNumberFormat="1" applyFont="1" applyFill="1" applyBorder="1" applyAlignment="1">
      <alignment vertical="center"/>
    </xf>
    <xf numFmtId="9" fontId="18" fillId="7" borderId="10" xfId="0" applyNumberFormat="1" applyFont="1" applyFill="1" applyBorder="1" applyAlignment="1">
      <alignment vertical="center"/>
    </xf>
    <xf numFmtId="0" fontId="10" fillId="3" borderId="13" xfId="0" applyFont="1" applyFill="1" applyBorder="1" applyAlignment="1">
      <alignment horizontal="center" vertical="center"/>
    </xf>
    <xf numFmtId="0" fontId="10" fillId="3"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9" fontId="17" fillId="7" borderId="55" xfId="0" applyNumberFormat="1" applyFont="1" applyFill="1" applyBorder="1" applyAlignment="1">
      <alignment vertical="center"/>
    </xf>
    <xf numFmtId="9" fontId="17" fillId="7" borderId="11" xfId="0" applyNumberFormat="1" applyFont="1" applyFill="1" applyBorder="1" applyAlignment="1">
      <alignment vertical="center"/>
    </xf>
    <xf numFmtId="9" fontId="17" fillId="7" borderId="7" xfId="0" applyNumberFormat="1" applyFont="1" applyFill="1" applyBorder="1" applyAlignment="1">
      <alignment vertical="center"/>
    </xf>
    <xf numFmtId="9" fontId="17" fillId="7" borderId="10" xfId="0" applyNumberFormat="1" applyFont="1" applyFill="1" applyBorder="1" applyAlignment="1">
      <alignment vertical="center"/>
    </xf>
    <xf numFmtId="9" fontId="17" fillId="7" borderId="7" xfId="0" applyNumberFormat="1" applyFont="1" applyFill="1" applyBorder="1" applyAlignment="1">
      <alignment vertical="top"/>
    </xf>
    <xf numFmtId="9" fontId="17" fillId="7" borderId="11" xfId="0" applyNumberFormat="1" applyFont="1" applyFill="1" applyBorder="1" applyAlignment="1">
      <alignment vertical="top"/>
    </xf>
    <xf numFmtId="9" fontId="17" fillId="7" borderId="10" xfId="0" applyNumberFormat="1" applyFont="1" applyFill="1" applyBorder="1" applyAlignment="1">
      <alignment vertical="top"/>
    </xf>
    <xf numFmtId="9" fontId="17" fillId="7" borderId="7" xfId="21" applyNumberFormat="1" applyFont="1" applyFill="1" applyBorder="1" applyAlignment="1">
      <alignment vertical="center"/>
    </xf>
    <xf numFmtId="9" fontId="17" fillId="7" borderId="11" xfId="21" applyNumberFormat="1" applyFont="1" applyFill="1" applyBorder="1" applyAlignment="1">
      <alignment vertical="center"/>
    </xf>
    <xf numFmtId="9" fontId="17" fillId="7" borderId="10" xfId="21" applyNumberFormat="1" applyFont="1" applyFill="1" applyBorder="1" applyAlignment="1">
      <alignment vertical="center"/>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3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0" fontId="12" fillId="0" borderId="3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52"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53" xfId="0" applyFont="1" applyFill="1" applyBorder="1" applyAlignment="1">
      <alignment horizontal="center" vertical="center"/>
    </xf>
    <xf numFmtId="0" fontId="13" fillId="0" borderId="4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4" fillId="0" borderId="38"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37"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37" xfId="0" applyFont="1" applyFill="1" applyBorder="1" applyAlignment="1">
      <alignment horizontal="center" vertical="top"/>
    </xf>
    <xf numFmtId="0" fontId="14" fillId="0" borderId="23" xfId="0" applyFont="1" applyFill="1" applyBorder="1" applyAlignment="1">
      <alignment horizontal="center" vertical="top"/>
    </xf>
    <xf numFmtId="0" fontId="15" fillId="0" borderId="3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4" fillId="0" borderId="37" xfId="0" applyFont="1" applyFill="1" applyBorder="1" applyAlignment="1">
      <alignment vertical="top" wrapText="1"/>
    </xf>
    <xf numFmtId="0" fontId="14" fillId="0" borderId="46" xfId="0" applyFont="1" applyFill="1" applyBorder="1" applyAlignment="1">
      <alignment vertical="top" wrapText="1"/>
    </xf>
    <xf numFmtId="0" fontId="14" fillId="0" borderId="50" xfId="0" applyFont="1" applyFill="1" applyBorder="1" applyAlignment="1">
      <alignment vertical="top" wrapText="1"/>
    </xf>
    <xf numFmtId="9" fontId="17" fillId="0" borderId="1" xfId="21" applyNumberFormat="1" applyFont="1" applyBorder="1" applyAlignment="1">
      <alignment horizontal="center" vertical="center"/>
    </xf>
    <xf numFmtId="9" fontId="17" fillId="0" borderId="1" xfId="22" applyFont="1" applyFill="1" applyBorder="1" applyAlignment="1">
      <alignment horizontal="center" vertical="center"/>
    </xf>
    <xf numFmtId="9" fontId="17" fillId="0" borderId="2" xfId="21" applyNumberFormat="1" applyFont="1" applyBorder="1" applyAlignment="1">
      <alignment horizontal="center" vertical="center"/>
    </xf>
    <xf numFmtId="9" fontId="17" fillId="0" borderId="4" xfId="21" applyNumberFormat="1" applyFont="1" applyBorder="1" applyAlignment="1">
      <alignment horizontal="center" vertical="center"/>
    </xf>
    <xf numFmtId="9" fontId="17" fillId="0" borderId="2" xfId="0" applyNumberFormat="1" applyFont="1" applyFill="1" applyBorder="1" applyAlignment="1">
      <alignment horizontal="center" vertical="center"/>
    </xf>
    <xf numFmtId="9" fontId="17" fillId="0" borderId="4" xfId="0" applyNumberFormat="1" applyFont="1" applyFill="1" applyBorder="1" applyAlignment="1">
      <alignment horizontal="center" vertical="center"/>
    </xf>
    <xf numFmtId="0" fontId="23" fillId="0" borderId="12" xfId="0" applyFont="1" applyBorder="1" applyAlignment="1">
      <alignment vertical="center" wrapText="1"/>
    </xf>
    <xf numFmtId="0" fontId="23" fillId="0" borderId="15" xfId="0" applyFont="1" applyBorder="1" applyAlignment="1">
      <alignment vertical="center" wrapText="1"/>
    </xf>
    <xf numFmtId="9" fontId="23" fillId="0" borderId="12" xfId="0" applyNumberFormat="1" applyFont="1" applyBorder="1" applyAlignment="1">
      <alignment horizontal="center" vertical="center"/>
    </xf>
    <xf numFmtId="9" fontId="23" fillId="0" borderId="15" xfId="0" applyNumberFormat="1" applyFont="1" applyBorder="1" applyAlignment="1">
      <alignment horizontal="center" vertical="center"/>
    </xf>
    <xf numFmtId="0" fontId="0" fillId="0" borderId="11" xfId="0" applyBorder="1" applyAlignment="1">
      <alignment horizontal="center" vertic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center" wrapText="1"/>
    </xf>
    <xf numFmtId="0" fontId="3" fillId="2" borderId="8" xfId="0" applyFont="1" applyFill="1" applyBorder="1" applyAlignment="1">
      <alignment horizontal="center" wrapText="1"/>
    </xf>
    <xf numFmtId="0" fontId="0" fillId="0" borderId="5" xfId="0" applyBorder="1" applyAlignment="1">
      <alignment horizontal="center" vertical="center" wrapText="1"/>
    </xf>
    <xf numFmtId="0" fontId="0" fillId="0" borderId="13" xfId="0" applyBorder="1" applyAlignment="1">
      <alignment horizontal="center" vertic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11" xfId="0" applyBorder="1" applyAlignment="1">
      <alignment horizont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0" fillId="2" borderId="6" xfId="0" applyFill="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12" fillId="2" borderId="37" xfId="0" applyFont="1" applyFill="1" applyBorder="1" applyAlignment="1">
      <alignment vertical="center" wrapText="1"/>
    </xf>
  </cellXfs>
  <cellStyles count="2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Millares [0]" xfId="21" builtinId="6"/>
    <cellStyle name="Normal" xfId="0" builtinId="0"/>
    <cellStyle name="Porcentaje" xfId="2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 de cumplimiento de las Variables Estratégicas</a:t>
            </a:r>
            <a:r>
              <a:rPr lang="es-CO" baseline="0"/>
              <a:t>                                            POA 2019</a:t>
            </a: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Hoja1!$B$3:$B$11</c:f>
              <c:strCache>
                <c:ptCount val="9"/>
                <c:pt idx="0">
                  <c:v>Financiera</c:v>
                </c:pt>
                <c:pt idx="1">
                  <c:v>Visibilidad</c:v>
                </c:pt>
                <c:pt idx="2">
                  <c:v>Proyección Social</c:v>
                </c:pt>
                <c:pt idx="3">
                  <c:v>Oferta y Calidad</c:v>
                </c:pt>
                <c:pt idx="4">
                  <c:v>Investigación</c:v>
                </c:pt>
                <c:pt idx="5">
                  <c:v>Modelo Pedagógico</c:v>
                </c:pt>
                <c:pt idx="6">
                  <c:v>Centros de práctica</c:v>
                </c:pt>
                <c:pt idx="7">
                  <c:v>Virtualidad</c:v>
                </c:pt>
                <c:pt idx="8">
                  <c:v>Personal Docente y Admón.</c:v>
                </c:pt>
              </c:strCache>
            </c:strRef>
          </c:cat>
          <c:val>
            <c:numRef>
              <c:f>Hoja1!$C$3:$C$11</c:f>
              <c:numCache>
                <c:formatCode>0%</c:formatCode>
                <c:ptCount val="9"/>
                <c:pt idx="0">
                  <c:v>1</c:v>
                </c:pt>
                <c:pt idx="1">
                  <c:v>1</c:v>
                </c:pt>
                <c:pt idx="2">
                  <c:v>0.88</c:v>
                </c:pt>
                <c:pt idx="3">
                  <c:v>0.81</c:v>
                </c:pt>
                <c:pt idx="4">
                  <c:v>0.92</c:v>
                </c:pt>
                <c:pt idx="5">
                  <c:v>1</c:v>
                </c:pt>
                <c:pt idx="6">
                  <c:v>0.4</c:v>
                </c:pt>
                <c:pt idx="7">
                  <c:v>0.35</c:v>
                </c:pt>
                <c:pt idx="8">
                  <c:v>0.73</c:v>
                </c:pt>
              </c:numCache>
            </c:numRef>
          </c:val>
          <c:extLst>
            <c:ext xmlns:c16="http://schemas.microsoft.com/office/drawing/2014/chart" uri="{C3380CC4-5D6E-409C-BE32-E72D297353CC}">
              <c16:uniqueId val="{00000000-B882-4A1F-A292-12AB60899576}"/>
            </c:ext>
          </c:extLst>
        </c:ser>
        <c:dLbls>
          <c:showLegendKey val="0"/>
          <c:showVal val="0"/>
          <c:showCatName val="0"/>
          <c:showSerName val="0"/>
          <c:showPercent val="0"/>
          <c:showBubbleSize val="0"/>
        </c:dLbls>
        <c:gapWidth val="115"/>
        <c:overlap val="-20"/>
        <c:axId val="451500056"/>
        <c:axId val="451500712"/>
      </c:barChart>
      <c:catAx>
        <c:axId val="45150005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51500712"/>
        <c:crosses val="autoZero"/>
        <c:auto val="1"/>
        <c:lblAlgn val="ctr"/>
        <c:lblOffset val="100"/>
        <c:noMultiLvlLbl val="0"/>
      </c:catAx>
      <c:valAx>
        <c:axId val="451500712"/>
        <c:scaling>
          <c:orientation val="minMax"/>
        </c:scaling>
        <c:delete val="1"/>
        <c:axPos val="b"/>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crossAx val="45150005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600075</xdr:colOff>
      <xdr:row>1</xdr:row>
      <xdr:rowOff>47625</xdr:rowOff>
    </xdr:from>
    <xdr:to>
      <xdr:col>9</xdr:col>
      <xdr:colOff>552450</xdr:colOff>
      <xdr:row>9</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1"/>
  <sheetViews>
    <sheetView workbookViewId="0">
      <selection activeCell="C13" sqref="C13"/>
    </sheetView>
  </sheetViews>
  <sheetFormatPr baseColWidth="10" defaultRowHeight="15.75" x14ac:dyDescent="0.25"/>
  <cols>
    <col min="3" max="3" width="125.5" customWidth="1"/>
  </cols>
  <sheetData>
    <row r="3" spans="2:3" x14ac:dyDescent="0.25">
      <c r="C3" s="1" t="s">
        <v>5</v>
      </c>
    </row>
    <row r="4" spans="2:3" x14ac:dyDescent="0.25">
      <c r="B4" s="206" t="s">
        <v>366</v>
      </c>
      <c r="C4" s="2" t="s">
        <v>6</v>
      </c>
    </row>
    <row r="5" spans="2:3" x14ac:dyDescent="0.25">
      <c r="B5" s="206"/>
      <c r="C5" s="3" t="s">
        <v>7</v>
      </c>
    </row>
    <row r="6" spans="2:3" x14ac:dyDescent="0.25">
      <c r="B6" s="206"/>
      <c r="C6" s="3" t="s">
        <v>8</v>
      </c>
    </row>
    <row r="7" spans="2:3" x14ac:dyDescent="0.25">
      <c r="B7" s="206"/>
      <c r="C7" s="3" t="s">
        <v>9</v>
      </c>
    </row>
    <row r="8" spans="2:3" x14ac:dyDescent="0.25">
      <c r="B8" s="206"/>
      <c r="C8" s="3" t="s">
        <v>10</v>
      </c>
    </row>
    <row r="9" spans="2:3" x14ac:dyDescent="0.25">
      <c r="B9" s="206"/>
      <c r="C9" s="3" t="s">
        <v>11</v>
      </c>
    </row>
    <row r="10" spans="2:3" x14ac:dyDescent="0.25">
      <c r="B10" s="206"/>
      <c r="C10" s="3" t="s">
        <v>12</v>
      </c>
    </row>
    <row r="11" spans="2:3" x14ac:dyDescent="0.25">
      <c r="B11" s="206"/>
      <c r="C11" s="3" t="s">
        <v>13</v>
      </c>
    </row>
    <row r="12" spans="2:3" x14ac:dyDescent="0.25">
      <c r="B12" s="206"/>
      <c r="C12" s="4" t="s">
        <v>14</v>
      </c>
    </row>
    <row r="13" spans="2:3" x14ac:dyDescent="0.25">
      <c r="B13" s="206"/>
      <c r="C13" s="3" t="s">
        <v>15</v>
      </c>
    </row>
    <row r="14" spans="2:3" x14ac:dyDescent="0.25">
      <c r="B14" s="206"/>
      <c r="C14" s="3" t="s">
        <v>16</v>
      </c>
    </row>
    <row r="15" spans="2:3" x14ac:dyDescent="0.25">
      <c r="B15" s="206"/>
      <c r="C15" s="3" t="s">
        <v>17</v>
      </c>
    </row>
    <row r="16" spans="2:3" x14ac:dyDescent="0.25">
      <c r="B16" s="206"/>
      <c r="C16" s="3" t="s">
        <v>18</v>
      </c>
    </row>
    <row r="17" spans="2:3" x14ac:dyDescent="0.25">
      <c r="B17" s="206"/>
      <c r="C17" s="3" t="s">
        <v>19</v>
      </c>
    </row>
    <row r="18" spans="2:3" x14ac:dyDescent="0.25">
      <c r="B18" s="206"/>
      <c r="C18" s="4" t="s">
        <v>20</v>
      </c>
    </row>
    <row r="19" spans="2:3" x14ac:dyDescent="0.25">
      <c r="B19" s="206"/>
      <c r="C19" s="3" t="s">
        <v>21</v>
      </c>
    </row>
    <row r="20" spans="2:3" x14ac:dyDescent="0.25">
      <c r="B20" s="206"/>
      <c r="C20" s="3" t="s">
        <v>22</v>
      </c>
    </row>
    <row r="21" spans="2:3" x14ac:dyDescent="0.25">
      <c r="B21" s="206"/>
      <c r="C21" s="3" t="s">
        <v>23</v>
      </c>
    </row>
    <row r="22" spans="2:3" x14ac:dyDescent="0.25">
      <c r="B22" s="206"/>
      <c r="C22" s="3" t="s">
        <v>24</v>
      </c>
    </row>
    <row r="23" spans="2:3" x14ac:dyDescent="0.25">
      <c r="B23" s="206"/>
      <c r="C23" s="4" t="s">
        <v>25</v>
      </c>
    </row>
    <row r="24" spans="2:3" x14ac:dyDescent="0.25">
      <c r="B24" s="206"/>
      <c r="C24" s="3" t="s">
        <v>26</v>
      </c>
    </row>
    <row r="25" spans="2:3" x14ac:dyDescent="0.25">
      <c r="B25" s="206"/>
      <c r="C25" s="3" t="s">
        <v>27</v>
      </c>
    </row>
    <row r="26" spans="2:3" x14ac:dyDescent="0.25">
      <c r="B26" s="206"/>
      <c r="C26" s="3" t="s">
        <v>28</v>
      </c>
    </row>
    <row r="27" spans="2:3" x14ac:dyDescent="0.25">
      <c r="B27" s="206"/>
      <c r="C27" s="3" t="s">
        <v>29</v>
      </c>
    </row>
    <row r="28" spans="2:3" x14ac:dyDescent="0.25">
      <c r="B28" s="206"/>
      <c r="C28" s="4" t="s">
        <v>30</v>
      </c>
    </row>
    <row r="29" spans="2:3" x14ac:dyDescent="0.25">
      <c r="B29" s="206"/>
      <c r="C29" s="3" t="s">
        <v>31</v>
      </c>
    </row>
    <row r="30" spans="2:3" x14ac:dyDescent="0.25">
      <c r="B30" s="206"/>
      <c r="C30" s="3" t="s">
        <v>32</v>
      </c>
    </row>
    <row r="31" spans="2:3" x14ac:dyDescent="0.25">
      <c r="B31" s="206"/>
      <c r="C31" s="3" t="s">
        <v>33</v>
      </c>
    </row>
    <row r="32" spans="2:3" x14ac:dyDescent="0.25">
      <c r="B32" s="206"/>
      <c r="C32" s="4" t="s">
        <v>34</v>
      </c>
    </row>
    <row r="33" spans="2:3" x14ac:dyDescent="0.25">
      <c r="B33" s="206"/>
      <c r="C33" s="3" t="s">
        <v>35</v>
      </c>
    </row>
    <row r="34" spans="2:3" x14ac:dyDescent="0.25">
      <c r="B34" s="206"/>
      <c r="C34" s="3" t="s">
        <v>36</v>
      </c>
    </row>
    <row r="35" spans="2:3" x14ac:dyDescent="0.25">
      <c r="B35" s="206"/>
      <c r="C35" s="4" t="s">
        <v>37</v>
      </c>
    </row>
    <row r="36" spans="2:3" x14ac:dyDescent="0.25">
      <c r="B36" s="206"/>
      <c r="C36" s="3" t="s">
        <v>38</v>
      </c>
    </row>
    <row r="37" spans="2:3" x14ac:dyDescent="0.25">
      <c r="B37" s="206"/>
      <c r="C37" s="2" t="s">
        <v>73</v>
      </c>
    </row>
    <row r="38" spans="2:3" x14ac:dyDescent="0.25">
      <c r="B38" s="206"/>
      <c r="C38" s="3" t="s">
        <v>39</v>
      </c>
    </row>
    <row r="39" spans="2:3" x14ac:dyDescent="0.25">
      <c r="B39" s="207" t="s">
        <v>367</v>
      </c>
      <c r="C39" s="4" t="s">
        <v>74</v>
      </c>
    </row>
    <row r="40" spans="2:3" x14ac:dyDescent="0.25">
      <c r="B40" s="207"/>
      <c r="C40" s="3" t="s">
        <v>40</v>
      </c>
    </row>
    <row r="41" spans="2:3" x14ac:dyDescent="0.25">
      <c r="B41" s="207"/>
      <c r="C41" s="3" t="s">
        <v>41</v>
      </c>
    </row>
    <row r="42" spans="2:3" x14ac:dyDescent="0.25">
      <c r="B42" s="207"/>
      <c r="C42" s="3" t="s">
        <v>42</v>
      </c>
    </row>
    <row r="43" spans="2:3" x14ac:dyDescent="0.25">
      <c r="B43" s="207"/>
      <c r="C43" s="4" t="s">
        <v>75</v>
      </c>
    </row>
    <row r="44" spans="2:3" x14ac:dyDescent="0.25">
      <c r="B44" s="207"/>
      <c r="C44" s="3" t="s">
        <v>43</v>
      </c>
    </row>
    <row r="45" spans="2:3" x14ac:dyDescent="0.25">
      <c r="B45" s="207"/>
      <c r="C45" s="3" t="s">
        <v>44</v>
      </c>
    </row>
    <row r="46" spans="2:3" x14ac:dyDescent="0.25">
      <c r="B46" s="207"/>
      <c r="C46" s="3" t="s">
        <v>45</v>
      </c>
    </row>
    <row r="47" spans="2:3" x14ac:dyDescent="0.25">
      <c r="B47" s="207" t="s">
        <v>368</v>
      </c>
      <c r="C47" s="4" t="s">
        <v>76</v>
      </c>
    </row>
    <row r="48" spans="2:3" x14ac:dyDescent="0.25">
      <c r="B48" s="207"/>
      <c r="C48" s="3" t="s">
        <v>46</v>
      </c>
    </row>
    <row r="49" spans="2:3" x14ac:dyDescent="0.25">
      <c r="B49" s="207"/>
      <c r="C49" s="3" t="s">
        <v>47</v>
      </c>
    </row>
    <row r="50" spans="2:3" x14ac:dyDescent="0.25">
      <c r="B50" s="207"/>
      <c r="C50" s="3" t="s">
        <v>48</v>
      </c>
    </row>
    <row r="51" spans="2:3" x14ac:dyDescent="0.25">
      <c r="B51" s="207"/>
      <c r="C51" s="3" t="s">
        <v>49</v>
      </c>
    </row>
    <row r="52" spans="2:3" x14ac:dyDescent="0.25">
      <c r="B52" s="207"/>
      <c r="C52" s="3" t="s">
        <v>77</v>
      </c>
    </row>
    <row r="53" spans="2:3" x14ac:dyDescent="0.25">
      <c r="B53" s="207"/>
      <c r="C53" s="3" t="s">
        <v>50</v>
      </c>
    </row>
    <row r="54" spans="2:3" x14ac:dyDescent="0.25">
      <c r="B54" s="207"/>
      <c r="C54" s="3" t="s">
        <v>51</v>
      </c>
    </row>
    <row r="55" spans="2:3" x14ac:dyDescent="0.25">
      <c r="B55" s="207"/>
      <c r="C55" s="3" t="s">
        <v>52</v>
      </c>
    </row>
    <row r="56" spans="2:3" x14ac:dyDescent="0.25">
      <c r="B56" s="207"/>
      <c r="C56" s="3" t="s">
        <v>53</v>
      </c>
    </row>
    <row r="57" spans="2:3" x14ac:dyDescent="0.25">
      <c r="B57" s="207"/>
      <c r="C57" s="3" t="s">
        <v>54</v>
      </c>
    </row>
    <row r="58" spans="2:3" x14ac:dyDescent="0.25">
      <c r="B58" s="207"/>
      <c r="C58" s="3" t="s">
        <v>55</v>
      </c>
    </row>
    <row r="59" spans="2:3" x14ac:dyDescent="0.25">
      <c r="B59" s="207"/>
      <c r="C59" s="4" t="s">
        <v>78</v>
      </c>
    </row>
    <row r="60" spans="2:3" x14ac:dyDescent="0.25">
      <c r="B60" s="207"/>
      <c r="C60" s="3" t="s">
        <v>56</v>
      </c>
    </row>
    <row r="61" spans="2:3" x14ac:dyDescent="0.25">
      <c r="B61" s="207"/>
      <c r="C61" s="3" t="s">
        <v>57</v>
      </c>
    </row>
    <row r="62" spans="2:3" x14ac:dyDescent="0.25">
      <c r="B62" s="207"/>
      <c r="C62" s="3" t="s">
        <v>79</v>
      </c>
    </row>
    <row r="63" spans="2:3" x14ac:dyDescent="0.25">
      <c r="B63" s="207"/>
      <c r="C63" s="3" t="s">
        <v>80</v>
      </c>
    </row>
    <row r="64" spans="2:3" x14ac:dyDescent="0.25">
      <c r="B64" s="207"/>
      <c r="C64" s="3" t="s">
        <v>58</v>
      </c>
    </row>
    <row r="65" spans="2:3" x14ac:dyDescent="0.25">
      <c r="B65" s="207"/>
      <c r="C65" s="3" t="s">
        <v>59</v>
      </c>
    </row>
    <row r="66" spans="2:3" x14ac:dyDescent="0.25">
      <c r="B66" s="207" t="s">
        <v>369</v>
      </c>
      <c r="C66" s="3" t="s">
        <v>81</v>
      </c>
    </row>
    <row r="67" spans="2:3" x14ac:dyDescent="0.25">
      <c r="B67" s="207"/>
      <c r="C67" s="3" t="s">
        <v>60</v>
      </c>
    </row>
    <row r="68" spans="2:3" x14ac:dyDescent="0.25">
      <c r="B68" s="207"/>
      <c r="C68" s="3" t="s">
        <v>61</v>
      </c>
    </row>
    <row r="69" spans="2:3" x14ac:dyDescent="0.25">
      <c r="B69" s="207"/>
      <c r="C69" s="3" t="s">
        <v>62</v>
      </c>
    </row>
    <row r="70" spans="2:3" x14ac:dyDescent="0.25">
      <c r="B70" s="207"/>
      <c r="C70" s="3" t="s">
        <v>63</v>
      </c>
    </row>
    <row r="71" spans="2:3" x14ac:dyDescent="0.25">
      <c r="B71" s="207"/>
      <c r="C71" s="3" t="s">
        <v>64</v>
      </c>
    </row>
    <row r="72" spans="2:3" x14ac:dyDescent="0.25">
      <c r="B72" s="207"/>
      <c r="C72" s="3" t="s">
        <v>65</v>
      </c>
    </row>
    <row r="73" spans="2:3" x14ac:dyDescent="0.25">
      <c r="B73" s="207"/>
      <c r="C73" s="3" t="s">
        <v>66</v>
      </c>
    </row>
    <row r="74" spans="2:3" x14ac:dyDescent="0.25">
      <c r="B74" s="207"/>
      <c r="C74" s="4" t="s">
        <v>82</v>
      </c>
    </row>
    <row r="75" spans="2:3" x14ac:dyDescent="0.25">
      <c r="B75" s="207"/>
      <c r="C75" s="3" t="s">
        <v>67</v>
      </c>
    </row>
    <row r="76" spans="2:3" x14ac:dyDescent="0.25">
      <c r="B76" s="207"/>
      <c r="C76" s="3" t="s">
        <v>68</v>
      </c>
    </row>
    <row r="77" spans="2:3" x14ac:dyDescent="0.25">
      <c r="B77" s="207"/>
      <c r="C77" s="3" t="s">
        <v>69</v>
      </c>
    </row>
    <row r="78" spans="2:3" x14ac:dyDescent="0.25">
      <c r="B78" s="207"/>
      <c r="C78" s="3" t="s">
        <v>83</v>
      </c>
    </row>
    <row r="79" spans="2:3" x14ac:dyDescent="0.25">
      <c r="B79" s="207"/>
      <c r="C79" s="3" t="s">
        <v>70</v>
      </c>
    </row>
    <row r="80" spans="2:3" x14ac:dyDescent="0.25">
      <c r="B80" s="207"/>
      <c r="C80" s="3" t="s">
        <v>71</v>
      </c>
    </row>
    <row r="81" spans="2:3" x14ac:dyDescent="0.25">
      <c r="B81" s="207"/>
      <c r="C81" s="3" t="s">
        <v>72</v>
      </c>
    </row>
  </sheetData>
  <mergeCells count="4">
    <mergeCell ref="B4:B38"/>
    <mergeCell ref="B39:B46"/>
    <mergeCell ref="B47:B65"/>
    <mergeCell ref="B66:B81"/>
  </mergeCells>
  <pageMargins left="0.70866141732283472" right="0.70866141732283472" top="0.74803149606299213" bottom="0.74803149606299213" header="0.31496062992125984" footer="0.31496062992125984"/>
  <pageSetup scale="8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2"/>
  <sheetViews>
    <sheetView tabSelected="1" topLeftCell="A60" zoomScale="64" zoomScaleNormal="64" workbookViewId="0">
      <selection activeCell="B62" sqref="B62"/>
    </sheetView>
  </sheetViews>
  <sheetFormatPr baseColWidth="10" defaultRowHeight="15.75" x14ac:dyDescent="0.25"/>
  <cols>
    <col min="1" max="1" width="10.625" style="109"/>
    <col min="2" max="2" width="21.25" style="10" customWidth="1"/>
    <col min="3" max="3" width="49.125" style="10" customWidth="1"/>
    <col min="4" max="4" width="21.75" style="10" customWidth="1"/>
    <col min="5" max="5" width="10.625" style="10"/>
    <col min="6" max="6" width="17.125" style="10" customWidth="1"/>
    <col min="7" max="7" width="18.625" style="10" customWidth="1"/>
    <col min="8" max="8" width="21.875" style="10" customWidth="1"/>
    <col min="9" max="9" width="20.875" customWidth="1"/>
    <col min="10" max="10" width="21.875" style="9" customWidth="1"/>
    <col min="11" max="11" width="14.625" style="9" customWidth="1"/>
    <col min="12" max="12" width="67" style="109" customWidth="1"/>
    <col min="13" max="13" width="17.625" style="109" customWidth="1"/>
    <col min="14" max="14" width="13.875" style="109" customWidth="1"/>
    <col min="15" max="15" width="17.875" style="111" customWidth="1"/>
    <col min="16" max="16" width="0" style="183" hidden="1" customWidth="1"/>
    <col min="17" max="19" width="10.625" style="109"/>
  </cols>
  <sheetData>
    <row r="2" spans="2:16" ht="16.5" thickBot="1" x14ac:dyDescent="0.3"/>
    <row r="3" spans="2:16" ht="15.75" customHeight="1" x14ac:dyDescent="0.25">
      <c r="B3" s="224" t="s">
        <v>410</v>
      </c>
      <c r="C3" s="225"/>
      <c r="D3" s="225"/>
      <c r="E3" s="225"/>
      <c r="F3" s="225"/>
      <c r="G3" s="225"/>
      <c r="H3" s="225"/>
      <c r="I3" s="225"/>
      <c r="J3" s="225"/>
      <c r="K3" s="225"/>
      <c r="L3" s="225"/>
      <c r="M3" s="225"/>
      <c r="N3" s="225"/>
      <c r="O3" s="226"/>
    </row>
    <row r="4" spans="2:16" ht="15.75" customHeight="1" x14ac:dyDescent="0.25">
      <c r="B4" s="227"/>
      <c r="C4" s="228"/>
      <c r="D4" s="228"/>
      <c r="E4" s="228"/>
      <c r="F4" s="228"/>
      <c r="G4" s="228"/>
      <c r="H4" s="228"/>
      <c r="I4" s="228"/>
      <c r="J4" s="228"/>
      <c r="K4" s="228"/>
      <c r="L4" s="228"/>
      <c r="M4" s="228"/>
      <c r="N4" s="228"/>
      <c r="O4" s="229"/>
    </row>
    <row r="5" spans="2:16" ht="16.5" customHeight="1" thickBot="1" x14ac:dyDescent="0.3">
      <c r="B5" s="230"/>
      <c r="C5" s="231"/>
      <c r="D5" s="231"/>
      <c r="E5" s="231"/>
      <c r="F5" s="231"/>
      <c r="G5" s="231"/>
      <c r="H5" s="231"/>
      <c r="I5" s="231"/>
      <c r="J5" s="231"/>
      <c r="K5" s="231"/>
      <c r="L5" s="231"/>
      <c r="M5" s="231"/>
      <c r="N5" s="231"/>
      <c r="O5" s="232"/>
    </row>
    <row r="6" spans="2:16" ht="15.75" customHeight="1" x14ac:dyDescent="0.25">
      <c r="B6" s="222" t="s">
        <v>275</v>
      </c>
      <c r="C6" s="223"/>
      <c r="D6" s="223"/>
      <c r="E6" s="223"/>
      <c r="F6" s="223"/>
      <c r="G6" s="223"/>
      <c r="H6" s="223"/>
      <c r="I6" s="223"/>
      <c r="J6" s="223"/>
      <c r="K6" s="223"/>
      <c r="L6" s="223"/>
      <c r="M6" s="223"/>
      <c r="N6" s="223"/>
      <c r="O6" s="223"/>
    </row>
    <row r="7" spans="2:16" ht="16.5" customHeight="1" thickBot="1" x14ac:dyDescent="0.3">
      <c r="B7" s="222"/>
      <c r="C7" s="223"/>
      <c r="D7" s="223"/>
      <c r="E7" s="223"/>
      <c r="F7" s="223"/>
      <c r="G7" s="223"/>
      <c r="H7" s="223"/>
      <c r="I7" s="223"/>
      <c r="J7" s="223"/>
      <c r="K7" s="223"/>
      <c r="L7" s="223"/>
      <c r="M7" s="223"/>
      <c r="N7" s="223"/>
      <c r="O7" s="223"/>
    </row>
    <row r="8" spans="2:16" ht="16.5" thickBot="1" x14ac:dyDescent="0.3">
      <c r="B8" s="247"/>
      <c r="C8" s="248"/>
      <c r="D8" s="248"/>
      <c r="E8" s="248"/>
      <c r="F8" s="248"/>
      <c r="G8" s="248"/>
      <c r="H8" s="248"/>
      <c r="I8" s="248"/>
      <c r="J8" s="248"/>
      <c r="K8" s="249"/>
    </row>
    <row r="9" spans="2:16" ht="32.25" customHeight="1" thickBot="1" x14ac:dyDescent="0.3">
      <c r="B9" s="304" t="s">
        <v>227</v>
      </c>
      <c r="C9" s="305"/>
      <c r="D9" s="305"/>
      <c r="E9" s="305"/>
      <c r="F9" s="306"/>
      <c r="G9" s="307" t="s">
        <v>97</v>
      </c>
      <c r="H9" s="304" t="s">
        <v>228</v>
      </c>
      <c r="I9" s="305"/>
      <c r="J9" s="305"/>
      <c r="K9" s="306"/>
      <c r="L9" s="243" t="s">
        <v>417</v>
      </c>
      <c r="M9" s="244"/>
      <c r="N9" s="245"/>
      <c r="O9" s="246"/>
    </row>
    <row r="10" spans="2:16" ht="127.5" customHeight="1" thickBot="1" x14ac:dyDescent="0.3">
      <c r="B10" s="76" t="s">
        <v>84</v>
      </c>
      <c r="C10" s="77" t="s">
        <v>0</v>
      </c>
      <c r="D10" s="78" t="s">
        <v>235</v>
      </c>
      <c r="E10" s="78" t="s">
        <v>276</v>
      </c>
      <c r="F10" s="79" t="s">
        <v>277</v>
      </c>
      <c r="G10" s="308"/>
      <c r="H10" s="151" t="s">
        <v>209</v>
      </c>
      <c r="I10" s="80" t="s">
        <v>230</v>
      </c>
      <c r="J10" s="78" t="s">
        <v>215</v>
      </c>
      <c r="K10" s="79" t="s">
        <v>216</v>
      </c>
      <c r="L10" s="153" t="s">
        <v>428</v>
      </c>
      <c r="M10" s="154" t="s">
        <v>429</v>
      </c>
      <c r="N10" s="154" t="s">
        <v>484</v>
      </c>
      <c r="O10" s="187" t="s">
        <v>413</v>
      </c>
      <c r="P10" s="186" t="s">
        <v>482</v>
      </c>
    </row>
    <row r="11" spans="2:16" ht="113.25" customHeight="1" x14ac:dyDescent="0.25">
      <c r="B11" s="148" t="s">
        <v>67</v>
      </c>
      <c r="C11" s="120" t="s">
        <v>252</v>
      </c>
      <c r="D11" s="137" t="s">
        <v>312</v>
      </c>
      <c r="E11" s="81">
        <v>0.35</v>
      </c>
      <c r="F11" s="81">
        <v>0.7</v>
      </c>
      <c r="G11" s="106" t="s">
        <v>337</v>
      </c>
      <c r="H11" s="268" t="s">
        <v>99</v>
      </c>
      <c r="I11" s="265" t="s">
        <v>100</v>
      </c>
      <c r="J11" s="258" t="s">
        <v>250</v>
      </c>
      <c r="K11" s="291" t="s">
        <v>229</v>
      </c>
      <c r="L11" s="173" t="s">
        <v>468</v>
      </c>
      <c r="M11" s="155">
        <v>1</v>
      </c>
      <c r="N11" s="157">
        <f>+M11</f>
        <v>1</v>
      </c>
      <c r="O11" s="233">
        <f>(N11+N12)/2</f>
        <v>1</v>
      </c>
      <c r="P11" s="214">
        <f>AVERAGE(M11:M13)</f>
        <v>1</v>
      </c>
    </row>
    <row r="12" spans="2:16" ht="88.5" customHeight="1" x14ac:dyDescent="0.25">
      <c r="B12" s="261" t="s">
        <v>68</v>
      </c>
      <c r="C12" s="121" t="s">
        <v>351</v>
      </c>
      <c r="D12" s="138" t="s">
        <v>355</v>
      </c>
      <c r="E12" s="100">
        <v>0.5</v>
      </c>
      <c r="F12" s="100">
        <v>1</v>
      </c>
      <c r="G12" s="107" t="s">
        <v>352</v>
      </c>
      <c r="H12" s="269"/>
      <c r="I12" s="272"/>
      <c r="J12" s="259"/>
      <c r="K12" s="251"/>
      <c r="L12" s="173" t="s">
        <v>467</v>
      </c>
      <c r="M12" s="161">
        <v>1</v>
      </c>
      <c r="N12" s="313">
        <f>SUM(M12:M13)/2</f>
        <v>1</v>
      </c>
      <c r="O12" s="234"/>
      <c r="P12" s="215"/>
    </row>
    <row r="13" spans="2:16" ht="162" customHeight="1" thickBot="1" x14ac:dyDescent="0.3">
      <c r="B13" s="262"/>
      <c r="C13" s="122" t="s">
        <v>291</v>
      </c>
      <c r="D13" s="104" t="s">
        <v>293</v>
      </c>
      <c r="E13" s="83">
        <v>0.5</v>
      </c>
      <c r="F13" s="83">
        <v>1</v>
      </c>
      <c r="G13" s="108" t="s">
        <v>330</v>
      </c>
      <c r="H13" s="270"/>
      <c r="I13" s="267"/>
      <c r="J13" s="260"/>
      <c r="K13" s="303"/>
      <c r="L13" s="174" t="s">
        <v>427</v>
      </c>
      <c r="M13" s="157">
        <v>1</v>
      </c>
      <c r="N13" s="313"/>
      <c r="O13" s="234"/>
      <c r="P13" s="215"/>
    </row>
    <row r="14" spans="2:16" ht="223.5" customHeight="1" x14ac:dyDescent="0.25">
      <c r="B14" s="136" t="s">
        <v>260</v>
      </c>
      <c r="C14" s="147" t="s">
        <v>292</v>
      </c>
      <c r="D14" s="150" t="s">
        <v>294</v>
      </c>
      <c r="E14" s="105">
        <v>0.5</v>
      </c>
      <c r="F14" s="105">
        <v>1</v>
      </c>
      <c r="G14" s="95" t="s">
        <v>313</v>
      </c>
      <c r="H14" s="254" t="s">
        <v>206</v>
      </c>
      <c r="I14" s="265" t="s">
        <v>107</v>
      </c>
      <c r="J14" s="258" t="s">
        <v>237</v>
      </c>
      <c r="K14" s="291" t="s">
        <v>220</v>
      </c>
      <c r="L14" s="175" t="s">
        <v>430</v>
      </c>
      <c r="M14" s="159">
        <v>1</v>
      </c>
      <c r="N14" s="157">
        <f>+M14</f>
        <v>1</v>
      </c>
      <c r="O14" s="235">
        <f>(N14+N15+N17+N18+N19+N20)/6</f>
        <v>1</v>
      </c>
      <c r="P14" s="208">
        <f>AVERAGE(M14:M20)</f>
        <v>1</v>
      </c>
    </row>
    <row r="15" spans="2:16" ht="101.25" customHeight="1" x14ac:dyDescent="0.25">
      <c r="B15" s="263" t="s">
        <v>66</v>
      </c>
      <c r="C15" s="123" t="s">
        <v>381</v>
      </c>
      <c r="D15" s="134" t="s">
        <v>295</v>
      </c>
      <c r="E15" s="87">
        <v>0.45</v>
      </c>
      <c r="F15" s="87">
        <v>0.9</v>
      </c>
      <c r="G15" s="271" t="s">
        <v>341</v>
      </c>
      <c r="H15" s="255"/>
      <c r="I15" s="266"/>
      <c r="J15" s="253"/>
      <c r="K15" s="292"/>
      <c r="L15" s="176" t="s">
        <v>473</v>
      </c>
      <c r="M15" s="157">
        <v>1</v>
      </c>
      <c r="N15" s="313">
        <f>(M15+M16)/2</f>
        <v>1</v>
      </c>
      <c r="O15" s="234"/>
      <c r="P15" s="209"/>
    </row>
    <row r="16" spans="2:16" ht="113.25" customHeight="1" x14ac:dyDescent="0.25">
      <c r="B16" s="274"/>
      <c r="C16" s="123" t="s">
        <v>308</v>
      </c>
      <c r="D16" s="134" t="s">
        <v>238</v>
      </c>
      <c r="E16" s="87" t="s">
        <v>1</v>
      </c>
      <c r="F16" s="88">
        <v>1</v>
      </c>
      <c r="G16" s="252"/>
      <c r="H16" s="255"/>
      <c r="I16" s="266"/>
      <c r="J16" s="253"/>
      <c r="K16" s="292"/>
      <c r="L16" s="176" t="s">
        <v>474</v>
      </c>
      <c r="M16" s="157">
        <v>1</v>
      </c>
      <c r="N16" s="313"/>
      <c r="O16" s="234"/>
      <c r="P16" s="209"/>
    </row>
    <row r="17" spans="2:16" ht="210" customHeight="1" x14ac:dyDescent="0.25">
      <c r="B17" s="140" t="s">
        <v>70</v>
      </c>
      <c r="C17" s="123" t="s">
        <v>261</v>
      </c>
      <c r="D17" s="134" t="s">
        <v>398</v>
      </c>
      <c r="E17" s="89">
        <v>20</v>
      </c>
      <c r="F17" s="89" t="s">
        <v>1</v>
      </c>
      <c r="G17" s="90" t="s">
        <v>342</v>
      </c>
      <c r="H17" s="255"/>
      <c r="I17" s="266"/>
      <c r="J17" s="253"/>
      <c r="K17" s="292"/>
      <c r="L17" s="176" t="s">
        <v>414</v>
      </c>
      <c r="M17" s="158">
        <v>1</v>
      </c>
      <c r="N17" s="158">
        <f t="shared" ref="N17:N24" si="0">+M17</f>
        <v>1</v>
      </c>
      <c r="O17" s="234"/>
      <c r="P17" s="209"/>
    </row>
    <row r="18" spans="2:16" ht="79.5" customHeight="1" x14ac:dyDescent="0.25">
      <c r="B18" s="140" t="s">
        <v>71</v>
      </c>
      <c r="C18" s="123" t="s">
        <v>296</v>
      </c>
      <c r="D18" s="134" t="s">
        <v>314</v>
      </c>
      <c r="E18" s="87"/>
      <c r="F18" s="87">
        <v>0.75</v>
      </c>
      <c r="G18" s="90" t="s">
        <v>331</v>
      </c>
      <c r="H18" s="255"/>
      <c r="I18" s="266"/>
      <c r="J18" s="253"/>
      <c r="K18" s="292"/>
      <c r="L18" s="173" t="s">
        <v>462</v>
      </c>
      <c r="M18" s="170">
        <v>1</v>
      </c>
      <c r="N18" s="188">
        <f t="shared" si="0"/>
        <v>1</v>
      </c>
      <c r="O18" s="234"/>
      <c r="P18" s="209"/>
    </row>
    <row r="19" spans="2:16" ht="108.75" customHeight="1" x14ac:dyDescent="0.25">
      <c r="B19" s="263" t="s">
        <v>72</v>
      </c>
      <c r="C19" s="164" t="s">
        <v>370</v>
      </c>
      <c r="D19" s="145" t="s">
        <v>455</v>
      </c>
      <c r="E19" s="89">
        <v>2</v>
      </c>
      <c r="F19" s="126"/>
      <c r="G19" s="97" t="s">
        <v>331</v>
      </c>
      <c r="H19" s="256"/>
      <c r="I19" s="273"/>
      <c r="J19" s="294"/>
      <c r="K19" s="301"/>
      <c r="L19" s="177" t="s">
        <v>415</v>
      </c>
      <c r="M19" s="161">
        <v>1</v>
      </c>
      <c r="N19" s="157">
        <f t="shared" si="0"/>
        <v>1</v>
      </c>
      <c r="O19" s="234"/>
      <c r="P19" s="209"/>
    </row>
    <row r="20" spans="2:16" ht="155.25" customHeight="1" thickBot="1" x14ac:dyDescent="0.3">
      <c r="B20" s="264"/>
      <c r="C20" s="124" t="s">
        <v>262</v>
      </c>
      <c r="D20" s="139" t="s">
        <v>353</v>
      </c>
      <c r="E20" s="112">
        <v>2</v>
      </c>
      <c r="F20" s="91">
        <v>4</v>
      </c>
      <c r="G20" s="84" t="s">
        <v>297</v>
      </c>
      <c r="H20" s="257"/>
      <c r="I20" s="267"/>
      <c r="J20" s="260"/>
      <c r="K20" s="293"/>
      <c r="L20" s="177" t="s">
        <v>443</v>
      </c>
      <c r="M20" s="161">
        <v>1</v>
      </c>
      <c r="N20" s="157">
        <f t="shared" si="0"/>
        <v>1</v>
      </c>
      <c r="O20" s="236"/>
      <c r="P20" s="210"/>
    </row>
    <row r="21" spans="2:16" ht="110.25" customHeight="1" x14ac:dyDescent="0.25">
      <c r="B21" s="85" t="s">
        <v>21</v>
      </c>
      <c r="C21" s="120" t="s">
        <v>298</v>
      </c>
      <c r="D21" s="137" t="s">
        <v>356</v>
      </c>
      <c r="E21" s="81">
        <v>0.5</v>
      </c>
      <c r="F21" s="81">
        <v>1</v>
      </c>
      <c r="G21" s="86" t="s">
        <v>315</v>
      </c>
      <c r="H21" s="295" t="s">
        <v>112</v>
      </c>
      <c r="I21" s="265" t="s">
        <v>113</v>
      </c>
      <c r="J21" s="258" t="s">
        <v>239</v>
      </c>
      <c r="K21" s="291" t="s">
        <v>218</v>
      </c>
      <c r="L21" s="177" t="s">
        <v>431</v>
      </c>
      <c r="M21" s="157">
        <v>0.5</v>
      </c>
      <c r="N21" s="157">
        <f t="shared" si="0"/>
        <v>0.5</v>
      </c>
      <c r="O21" s="235">
        <f>(N21+N22+N23+N24)/4</f>
        <v>0.875</v>
      </c>
      <c r="P21" s="208">
        <f>AVERAGE(M21:M24)</f>
        <v>0.875</v>
      </c>
    </row>
    <row r="22" spans="2:16" ht="291" customHeight="1" thickBot="1" x14ac:dyDescent="0.3">
      <c r="B22" s="140" t="s">
        <v>22</v>
      </c>
      <c r="C22" s="123" t="s">
        <v>402</v>
      </c>
      <c r="D22" s="134" t="s">
        <v>371</v>
      </c>
      <c r="E22" s="88">
        <v>2</v>
      </c>
      <c r="F22" s="88">
        <v>4</v>
      </c>
      <c r="G22" s="90" t="s">
        <v>315</v>
      </c>
      <c r="H22" s="296"/>
      <c r="I22" s="266"/>
      <c r="J22" s="253"/>
      <c r="K22" s="292"/>
      <c r="L22" s="177" t="s">
        <v>432</v>
      </c>
      <c r="M22" s="168">
        <v>1</v>
      </c>
      <c r="N22" s="157">
        <f t="shared" si="0"/>
        <v>1</v>
      </c>
      <c r="O22" s="234"/>
      <c r="P22" s="209"/>
    </row>
    <row r="23" spans="2:16" ht="409.5" customHeight="1" x14ac:dyDescent="0.25">
      <c r="B23" s="140" t="s">
        <v>23</v>
      </c>
      <c r="C23" s="125" t="s">
        <v>309</v>
      </c>
      <c r="D23" s="134" t="s">
        <v>361</v>
      </c>
      <c r="E23" s="88">
        <v>1</v>
      </c>
      <c r="F23" s="89">
        <v>2</v>
      </c>
      <c r="G23" s="90" t="s">
        <v>299</v>
      </c>
      <c r="H23" s="296"/>
      <c r="I23" s="266"/>
      <c r="J23" s="253"/>
      <c r="K23" s="292"/>
      <c r="L23" s="177" t="s">
        <v>433</v>
      </c>
      <c r="M23" s="159">
        <v>1</v>
      </c>
      <c r="N23" s="157">
        <f t="shared" si="0"/>
        <v>1</v>
      </c>
      <c r="O23" s="234"/>
      <c r="P23" s="209"/>
    </row>
    <row r="24" spans="2:16" ht="252" customHeight="1" thickBot="1" x14ac:dyDescent="0.3">
      <c r="B24" s="141" t="s">
        <v>24</v>
      </c>
      <c r="C24" s="124" t="s">
        <v>316</v>
      </c>
      <c r="D24" s="139" t="s">
        <v>317</v>
      </c>
      <c r="E24" s="92">
        <v>2</v>
      </c>
      <c r="F24" s="92">
        <v>5</v>
      </c>
      <c r="G24" s="84" t="s">
        <v>301</v>
      </c>
      <c r="H24" s="297"/>
      <c r="I24" s="267"/>
      <c r="J24" s="260"/>
      <c r="K24" s="293"/>
      <c r="L24" s="178" t="s">
        <v>434</v>
      </c>
      <c r="M24" s="159">
        <v>1</v>
      </c>
      <c r="N24" s="157">
        <f t="shared" si="0"/>
        <v>1</v>
      </c>
      <c r="O24" s="236"/>
      <c r="P24" s="210"/>
    </row>
    <row r="25" spans="2:16" ht="212.25" customHeight="1" x14ac:dyDescent="0.25">
      <c r="B25" s="85" t="s">
        <v>27</v>
      </c>
      <c r="C25" s="290" t="s">
        <v>406</v>
      </c>
      <c r="D25" s="137" t="s">
        <v>278</v>
      </c>
      <c r="E25" s="113">
        <v>0.5</v>
      </c>
      <c r="F25" s="81">
        <v>1</v>
      </c>
      <c r="G25" s="86" t="s">
        <v>86</v>
      </c>
      <c r="H25" s="310" t="s">
        <v>118</v>
      </c>
      <c r="I25" s="265" t="s">
        <v>219</v>
      </c>
      <c r="J25" s="258" t="s">
        <v>123</v>
      </c>
      <c r="K25" s="291" t="s">
        <v>240</v>
      </c>
      <c r="L25" s="177" t="s">
        <v>453</v>
      </c>
      <c r="M25" s="157">
        <v>1</v>
      </c>
      <c r="N25" s="315">
        <f>(M25+M26)/2</f>
        <v>1</v>
      </c>
      <c r="O25" s="237">
        <f>SUM(N25:N49)/19</f>
        <v>0.80473684210526308</v>
      </c>
      <c r="P25" s="208">
        <f>AVERAGE(M25:M49)</f>
        <v>0.83666666666666656</v>
      </c>
    </row>
    <row r="26" spans="2:16" ht="139.5" customHeight="1" x14ac:dyDescent="0.25">
      <c r="B26" s="140" t="s">
        <v>241</v>
      </c>
      <c r="C26" s="276"/>
      <c r="D26" s="134" t="s">
        <v>357</v>
      </c>
      <c r="E26" s="87">
        <v>1</v>
      </c>
      <c r="F26" s="89" t="s">
        <v>1</v>
      </c>
      <c r="G26" s="90" t="s">
        <v>343</v>
      </c>
      <c r="H26" s="311"/>
      <c r="I26" s="266"/>
      <c r="J26" s="253"/>
      <c r="K26" s="292"/>
      <c r="L26" s="179" t="s">
        <v>456</v>
      </c>
      <c r="M26" s="157">
        <v>1</v>
      </c>
      <c r="N26" s="316"/>
      <c r="O26" s="238"/>
      <c r="P26" s="209" t="s">
        <v>1</v>
      </c>
    </row>
    <row r="27" spans="2:16" ht="200.25" customHeight="1" x14ac:dyDescent="0.25">
      <c r="B27" s="140" t="s">
        <v>31</v>
      </c>
      <c r="C27" s="123" t="s">
        <v>263</v>
      </c>
      <c r="D27" s="134" t="s">
        <v>372</v>
      </c>
      <c r="E27" s="94" t="s">
        <v>1</v>
      </c>
      <c r="F27" s="88">
        <v>5</v>
      </c>
      <c r="G27" s="90" t="s">
        <v>344</v>
      </c>
      <c r="H27" s="311"/>
      <c r="I27" s="266"/>
      <c r="J27" s="145" t="s">
        <v>403</v>
      </c>
      <c r="K27" s="143" t="s">
        <v>218</v>
      </c>
      <c r="L27" s="178" t="s">
        <v>475</v>
      </c>
      <c r="M27" s="157">
        <v>0.1</v>
      </c>
      <c r="N27" s="157">
        <f t="shared" ref="N27:N37" si="1">+M27</f>
        <v>0.1</v>
      </c>
      <c r="O27" s="238"/>
      <c r="P27" s="209" t="s">
        <v>1</v>
      </c>
    </row>
    <row r="28" spans="2:16" ht="121.5" customHeight="1" x14ac:dyDescent="0.25">
      <c r="B28" s="140" t="s">
        <v>35</v>
      </c>
      <c r="C28" s="123" t="s">
        <v>264</v>
      </c>
      <c r="D28" s="134" t="s">
        <v>300</v>
      </c>
      <c r="E28" s="87">
        <v>0.5</v>
      </c>
      <c r="F28" s="87">
        <v>1</v>
      </c>
      <c r="G28" s="90" t="s">
        <v>332</v>
      </c>
      <c r="H28" s="311"/>
      <c r="I28" s="266"/>
      <c r="J28" s="294" t="s">
        <v>242</v>
      </c>
      <c r="K28" s="250" t="s">
        <v>220</v>
      </c>
      <c r="L28" s="178" t="s">
        <v>463</v>
      </c>
      <c r="M28" s="157">
        <v>1</v>
      </c>
      <c r="N28" s="157">
        <f t="shared" si="1"/>
        <v>1</v>
      </c>
      <c r="O28" s="238"/>
      <c r="P28" s="209"/>
    </row>
    <row r="29" spans="2:16" ht="135" customHeight="1" x14ac:dyDescent="0.25">
      <c r="B29" s="140" t="s">
        <v>36</v>
      </c>
      <c r="C29" s="123" t="s">
        <v>265</v>
      </c>
      <c r="D29" s="134" t="s">
        <v>318</v>
      </c>
      <c r="E29" s="87">
        <v>0.5</v>
      </c>
      <c r="F29" s="87">
        <v>1</v>
      </c>
      <c r="G29" s="95" t="s">
        <v>333</v>
      </c>
      <c r="H29" s="311"/>
      <c r="I29" s="266"/>
      <c r="J29" s="259"/>
      <c r="K29" s="251"/>
      <c r="L29" s="178" t="s">
        <v>457</v>
      </c>
      <c r="M29" s="163">
        <v>1</v>
      </c>
      <c r="N29" s="163">
        <f t="shared" si="1"/>
        <v>1</v>
      </c>
      <c r="O29" s="238"/>
      <c r="P29" s="209"/>
    </row>
    <row r="30" spans="2:16" ht="249.75" customHeight="1" x14ac:dyDescent="0.25">
      <c r="B30" s="140" t="s">
        <v>39</v>
      </c>
      <c r="C30" s="123" t="s">
        <v>389</v>
      </c>
      <c r="D30" s="134" t="s">
        <v>399</v>
      </c>
      <c r="E30" s="87">
        <v>1</v>
      </c>
      <c r="F30" s="87">
        <v>1</v>
      </c>
      <c r="G30" s="95" t="s">
        <v>135</v>
      </c>
      <c r="H30" s="311"/>
      <c r="I30" s="266"/>
      <c r="J30" s="298"/>
      <c r="K30" s="252"/>
      <c r="L30" s="178" t="s">
        <v>454</v>
      </c>
      <c r="M30" s="163">
        <v>1</v>
      </c>
      <c r="N30" s="163">
        <f t="shared" si="1"/>
        <v>1</v>
      </c>
      <c r="O30" s="238"/>
      <c r="P30" s="209"/>
    </row>
    <row r="31" spans="2:16" ht="243.75" customHeight="1" x14ac:dyDescent="0.25">
      <c r="B31" s="140" t="s">
        <v>40</v>
      </c>
      <c r="C31" s="123" t="s">
        <v>378</v>
      </c>
      <c r="D31" s="134" t="s">
        <v>379</v>
      </c>
      <c r="E31" s="96">
        <v>3</v>
      </c>
      <c r="F31" s="96">
        <v>3</v>
      </c>
      <c r="G31" s="95" t="s">
        <v>236</v>
      </c>
      <c r="H31" s="311"/>
      <c r="I31" s="266"/>
      <c r="J31" s="294" t="s">
        <v>404</v>
      </c>
      <c r="K31" s="292" t="s">
        <v>218</v>
      </c>
      <c r="L31" s="179" t="s">
        <v>444</v>
      </c>
      <c r="M31" s="157">
        <v>1</v>
      </c>
      <c r="N31" s="157">
        <f t="shared" si="1"/>
        <v>1</v>
      </c>
      <c r="O31" s="238"/>
      <c r="P31" s="209"/>
    </row>
    <row r="32" spans="2:16" ht="186.75" customHeight="1" x14ac:dyDescent="0.25">
      <c r="B32" s="140" t="s">
        <v>42</v>
      </c>
      <c r="C32" s="123" t="s">
        <v>382</v>
      </c>
      <c r="D32" s="134" t="s">
        <v>279</v>
      </c>
      <c r="E32" s="96">
        <v>1</v>
      </c>
      <c r="F32" s="96">
        <v>3</v>
      </c>
      <c r="G32" s="90" t="s">
        <v>345</v>
      </c>
      <c r="H32" s="311"/>
      <c r="I32" s="266"/>
      <c r="J32" s="259"/>
      <c r="K32" s="292"/>
      <c r="L32" s="178" t="s">
        <v>458</v>
      </c>
      <c r="M32" s="157">
        <v>1</v>
      </c>
      <c r="N32" s="157">
        <f t="shared" si="1"/>
        <v>1</v>
      </c>
      <c r="O32" s="238"/>
      <c r="P32" s="209"/>
    </row>
    <row r="33" spans="2:16" ht="243.6" customHeight="1" x14ac:dyDescent="0.25">
      <c r="B33" s="140" t="s">
        <v>43</v>
      </c>
      <c r="C33" s="123" t="s">
        <v>266</v>
      </c>
      <c r="D33" s="134" t="s">
        <v>286</v>
      </c>
      <c r="E33" s="88">
        <v>5</v>
      </c>
      <c r="F33" s="88">
        <v>5</v>
      </c>
      <c r="G33" s="90" t="s">
        <v>345</v>
      </c>
      <c r="H33" s="311"/>
      <c r="I33" s="266"/>
      <c r="J33" s="259"/>
      <c r="K33" s="292"/>
      <c r="L33" s="178" t="s">
        <v>476</v>
      </c>
      <c r="M33" s="157">
        <v>0.4</v>
      </c>
      <c r="N33" s="157">
        <f t="shared" si="1"/>
        <v>0.4</v>
      </c>
      <c r="O33" s="238"/>
      <c r="P33" s="209"/>
    </row>
    <row r="34" spans="2:16" ht="231" customHeight="1" x14ac:dyDescent="0.25">
      <c r="B34" s="140" t="s">
        <v>44</v>
      </c>
      <c r="C34" s="123" t="s">
        <v>380</v>
      </c>
      <c r="D34" s="134" t="s">
        <v>400</v>
      </c>
      <c r="E34" s="87">
        <v>1</v>
      </c>
      <c r="F34" s="87">
        <v>1</v>
      </c>
      <c r="G34" s="90" t="s">
        <v>301</v>
      </c>
      <c r="H34" s="311"/>
      <c r="I34" s="266"/>
      <c r="J34" s="298"/>
      <c r="K34" s="292"/>
      <c r="L34" s="178" t="s">
        <v>435</v>
      </c>
      <c r="M34" s="163">
        <v>1</v>
      </c>
      <c r="N34" s="163">
        <f t="shared" si="1"/>
        <v>1</v>
      </c>
      <c r="O34" s="238"/>
      <c r="P34" s="209"/>
    </row>
    <row r="35" spans="2:16" ht="94.5" x14ac:dyDescent="0.25">
      <c r="B35" s="140" t="s">
        <v>231</v>
      </c>
      <c r="C35" s="123" t="s">
        <v>375</v>
      </c>
      <c r="D35" s="134" t="s">
        <v>374</v>
      </c>
      <c r="E35" s="96">
        <v>100</v>
      </c>
      <c r="F35" s="96">
        <v>200</v>
      </c>
      <c r="G35" s="95" t="s">
        <v>301</v>
      </c>
      <c r="H35" s="311"/>
      <c r="I35" s="266"/>
      <c r="J35" s="294" t="s">
        <v>362</v>
      </c>
      <c r="K35" s="250" t="s">
        <v>220</v>
      </c>
      <c r="L35" s="180" t="s">
        <v>479</v>
      </c>
      <c r="M35" s="157">
        <v>1</v>
      </c>
      <c r="N35" s="157">
        <f t="shared" si="1"/>
        <v>1</v>
      </c>
      <c r="O35" s="238"/>
      <c r="P35" s="209"/>
    </row>
    <row r="36" spans="2:16" ht="259.5" customHeight="1" x14ac:dyDescent="0.25">
      <c r="B36" s="140" t="s">
        <v>48</v>
      </c>
      <c r="C36" s="123" t="s">
        <v>267</v>
      </c>
      <c r="D36" s="134" t="s">
        <v>364</v>
      </c>
      <c r="E36" s="89">
        <v>50</v>
      </c>
      <c r="F36" s="88">
        <v>100</v>
      </c>
      <c r="G36" s="95" t="s">
        <v>301</v>
      </c>
      <c r="H36" s="311"/>
      <c r="I36" s="266"/>
      <c r="J36" s="259"/>
      <c r="K36" s="251"/>
      <c r="L36" s="178" t="s">
        <v>477</v>
      </c>
      <c r="M36" s="157">
        <v>0</v>
      </c>
      <c r="N36" s="157">
        <f t="shared" si="1"/>
        <v>0</v>
      </c>
      <c r="O36" s="238"/>
      <c r="P36" s="209"/>
    </row>
    <row r="37" spans="2:16" ht="141.75" customHeight="1" x14ac:dyDescent="0.25">
      <c r="B37" s="140" t="s">
        <v>373</v>
      </c>
      <c r="C37" s="123" t="s">
        <v>383</v>
      </c>
      <c r="D37" s="134" t="s">
        <v>365</v>
      </c>
      <c r="E37" s="87"/>
      <c r="F37" s="88">
        <v>1</v>
      </c>
      <c r="G37" s="95" t="s">
        <v>301</v>
      </c>
      <c r="H37" s="311"/>
      <c r="I37" s="266"/>
      <c r="J37" s="298"/>
      <c r="K37" s="252"/>
      <c r="L37" s="178" t="s">
        <v>436</v>
      </c>
      <c r="M37" s="163">
        <v>0</v>
      </c>
      <c r="N37" s="163">
        <f t="shared" si="1"/>
        <v>0</v>
      </c>
      <c r="O37" s="238"/>
      <c r="P37" s="209"/>
    </row>
    <row r="38" spans="2:16" ht="87" customHeight="1" x14ac:dyDescent="0.25">
      <c r="B38" s="263" t="s">
        <v>50</v>
      </c>
      <c r="C38" s="275" t="s">
        <v>268</v>
      </c>
      <c r="D38" s="134" t="s">
        <v>376</v>
      </c>
      <c r="E38" s="87">
        <v>0.9</v>
      </c>
      <c r="F38" s="87">
        <v>0.9</v>
      </c>
      <c r="G38" s="95" t="s">
        <v>3</v>
      </c>
      <c r="H38" s="311"/>
      <c r="I38" s="266"/>
      <c r="J38" s="253" t="s">
        <v>243</v>
      </c>
      <c r="K38" s="253" t="s">
        <v>218</v>
      </c>
      <c r="L38" s="178" t="s">
        <v>438</v>
      </c>
      <c r="M38" s="163">
        <v>1</v>
      </c>
      <c r="N38" s="317">
        <f>(M38+M399/2)</f>
        <v>1</v>
      </c>
      <c r="O38" s="238"/>
      <c r="P38" s="209"/>
    </row>
    <row r="39" spans="2:16" ht="111.6" customHeight="1" x14ac:dyDescent="0.25">
      <c r="B39" s="274"/>
      <c r="C39" s="276"/>
      <c r="D39" s="134" t="s">
        <v>377</v>
      </c>
      <c r="E39" s="87">
        <v>0.9</v>
      </c>
      <c r="F39" s="87">
        <v>0.9</v>
      </c>
      <c r="G39" s="95" t="s">
        <v>3</v>
      </c>
      <c r="H39" s="311"/>
      <c r="I39" s="266"/>
      <c r="J39" s="253"/>
      <c r="K39" s="253"/>
      <c r="L39" s="178" t="s">
        <v>439</v>
      </c>
      <c r="M39" s="157">
        <v>1</v>
      </c>
      <c r="N39" s="318"/>
      <c r="O39" s="238"/>
      <c r="P39" s="209"/>
    </row>
    <row r="40" spans="2:16" ht="114.6" customHeight="1" x14ac:dyDescent="0.25">
      <c r="B40" s="140" t="s">
        <v>51</v>
      </c>
      <c r="C40" s="123" t="s">
        <v>302</v>
      </c>
      <c r="D40" s="134" t="s">
        <v>407</v>
      </c>
      <c r="E40" s="88">
        <v>3</v>
      </c>
      <c r="F40" s="88">
        <v>7</v>
      </c>
      <c r="G40" s="95" t="s">
        <v>3</v>
      </c>
      <c r="H40" s="311"/>
      <c r="I40" s="266"/>
      <c r="J40" s="253"/>
      <c r="K40" s="253"/>
      <c r="L40" s="178" t="s">
        <v>440</v>
      </c>
      <c r="M40" s="163">
        <v>1</v>
      </c>
      <c r="N40" s="163">
        <f>+M40</f>
        <v>1</v>
      </c>
      <c r="O40" s="238"/>
      <c r="P40" s="209"/>
    </row>
    <row r="41" spans="2:16" ht="6" hidden="1" customHeight="1" x14ac:dyDescent="0.25">
      <c r="B41" s="140" t="s">
        <v>212</v>
      </c>
      <c r="C41" s="125"/>
      <c r="D41" s="134"/>
      <c r="E41" s="94"/>
      <c r="F41" s="94"/>
      <c r="G41" s="93"/>
      <c r="H41" s="311"/>
      <c r="I41" s="266"/>
      <c r="J41" s="253"/>
      <c r="K41" s="253"/>
      <c r="L41" s="166"/>
      <c r="M41" s="160" t="s">
        <v>424</v>
      </c>
      <c r="N41" s="160"/>
      <c r="O41" s="238"/>
      <c r="P41" s="209"/>
    </row>
    <row r="42" spans="2:16" ht="136.5" customHeight="1" x14ac:dyDescent="0.25">
      <c r="B42" s="140" t="s">
        <v>53</v>
      </c>
      <c r="C42" s="123" t="s">
        <v>269</v>
      </c>
      <c r="D42" s="134" t="s">
        <v>411</v>
      </c>
      <c r="E42" s="89">
        <v>20</v>
      </c>
      <c r="F42" s="88">
        <v>40</v>
      </c>
      <c r="G42" s="95" t="s">
        <v>3</v>
      </c>
      <c r="H42" s="311"/>
      <c r="I42" s="266"/>
      <c r="J42" s="253"/>
      <c r="K42" s="253"/>
      <c r="L42" s="178" t="s">
        <v>441</v>
      </c>
      <c r="M42" s="163">
        <v>1</v>
      </c>
      <c r="N42" s="163">
        <f>+M42</f>
        <v>1</v>
      </c>
      <c r="O42" s="238"/>
      <c r="P42" s="209"/>
    </row>
    <row r="43" spans="2:16" ht="116.25" customHeight="1" x14ac:dyDescent="0.25">
      <c r="B43" s="263" t="s">
        <v>61</v>
      </c>
      <c r="C43" s="134" t="s">
        <v>287</v>
      </c>
      <c r="D43" s="134" t="s">
        <v>416</v>
      </c>
      <c r="E43" s="89"/>
      <c r="F43" s="88">
        <v>1</v>
      </c>
      <c r="G43" s="95" t="s">
        <v>338</v>
      </c>
      <c r="H43" s="311"/>
      <c r="I43" s="266"/>
      <c r="J43" s="294" t="s">
        <v>222</v>
      </c>
      <c r="K43" s="250" t="s">
        <v>221</v>
      </c>
      <c r="L43" s="178" t="s">
        <v>445</v>
      </c>
      <c r="M43" s="157">
        <v>1</v>
      </c>
      <c r="N43" s="313">
        <f>SUM(M43:M44)/2</f>
        <v>1</v>
      </c>
      <c r="O43" s="238"/>
      <c r="P43" s="209"/>
    </row>
    <row r="44" spans="2:16" ht="102.75" customHeight="1" thickBot="1" x14ac:dyDescent="0.3">
      <c r="B44" s="274"/>
      <c r="C44" s="123" t="s">
        <v>270</v>
      </c>
      <c r="D44" s="134" t="s">
        <v>384</v>
      </c>
      <c r="E44" s="96" t="s">
        <v>1</v>
      </c>
      <c r="F44" s="96">
        <v>1</v>
      </c>
      <c r="G44" s="95" t="s">
        <v>338</v>
      </c>
      <c r="H44" s="311"/>
      <c r="I44" s="266"/>
      <c r="J44" s="259"/>
      <c r="K44" s="251"/>
      <c r="L44" s="178" t="s">
        <v>446</v>
      </c>
      <c r="M44" s="156">
        <v>1</v>
      </c>
      <c r="N44" s="313"/>
      <c r="O44" s="238"/>
      <c r="P44" s="209"/>
    </row>
    <row r="45" spans="2:16" ht="62.25" customHeight="1" x14ac:dyDescent="0.25">
      <c r="B45" s="263" t="s">
        <v>62</v>
      </c>
      <c r="C45" s="123" t="s">
        <v>385</v>
      </c>
      <c r="D45" s="134" t="s">
        <v>409</v>
      </c>
      <c r="E45" s="87" t="s">
        <v>1</v>
      </c>
      <c r="F45" s="87">
        <v>0.85</v>
      </c>
      <c r="G45" s="95" t="s">
        <v>386</v>
      </c>
      <c r="H45" s="311"/>
      <c r="I45" s="266"/>
      <c r="J45" s="259"/>
      <c r="K45" s="251"/>
      <c r="L45" s="110" t="s">
        <v>483</v>
      </c>
      <c r="M45" s="172">
        <v>0.79</v>
      </c>
      <c r="N45" s="314">
        <f>SUM(M45:M46)/2</f>
        <v>0.89500000000000002</v>
      </c>
      <c r="O45" s="238"/>
      <c r="P45" s="209"/>
    </row>
    <row r="46" spans="2:16" ht="84" customHeight="1" x14ac:dyDescent="0.25">
      <c r="B46" s="274"/>
      <c r="C46" s="123" t="s">
        <v>387</v>
      </c>
      <c r="D46" s="134" t="s">
        <v>388</v>
      </c>
      <c r="E46" s="87">
        <v>0.4</v>
      </c>
      <c r="F46" s="87" t="s">
        <v>1</v>
      </c>
      <c r="G46" s="95" t="s">
        <v>386</v>
      </c>
      <c r="H46" s="311"/>
      <c r="I46" s="266"/>
      <c r="J46" s="259"/>
      <c r="K46" s="251"/>
      <c r="L46" s="178" t="s">
        <v>480</v>
      </c>
      <c r="M46" s="161">
        <v>1</v>
      </c>
      <c r="N46" s="314"/>
      <c r="O46" s="238"/>
      <c r="P46" s="209"/>
    </row>
    <row r="47" spans="2:16" ht="108" customHeight="1" x14ac:dyDescent="0.25">
      <c r="B47" s="263" t="s">
        <v>244</v>
      </c>
      <c r="C47" s="123" t="s">
        <v>290</v>
      </c>
      <c r="D47" s="134" t="s">
        <v>288</v>
      </c>
      <c r="E47" s="87">
        <v>0.5</v>
      </c>
      <c r="F47" s="87">
        <v>1</v>
      </c>
      <c r="G47" s="90" t="s">
        <v>334</v>
      </c>
      <c r="H47" s="311"/>
      <c r="I47" s="266"/>
      <c r="J47" s="259"/>
      <c r="K47" s="251"/>
      <c r="L47" s="178" t="s">
        <v>481</v>
      </c>
      <c r="M47" s="161">
        <v>0.79</v>
      </c>
      <c r="N47" s="315">
        <f>(M47+M48)/2</f>
        <v>0.89500000000000002</v>
      </c>
      <c r="O47" s="238"/>
      <c r="P47" s="209"/>
    </row>
    <row r="48" spans="2:16" ht="146.25" customHeight="1" thickBot="1" x14ac:dyDescent="0.3">
      <c r="B48" s="274"/>
      <c r="C48" s="123" t="s">
        <v>271</v>
      </c>
      <c r="D48" s="134" t="s">
        <v>280</v>
      </c>
      <c r="E48" s="87">
        <v>0.5</v>
      </c>
      <c r="F48" s="87">
        <v>1</v>
      </c>
      <c r="G48" s="90" t="s">
        <v>334</v>
      </c>
      <c r="H48" s="311"/>
      <c r="I48" s="266"/>
      <c r="J48" s="259"/>
      <c r="K48" s="251"/>
      <c r="L48" s="178" t="s">
        <v>447</v>
      </c>
      <c r="M48" s="156">
        <v>1</v>
      </c>
      <c r="N48" s="316"/>
      <c r="O48" s="238"/>
      <c r="P48" s="209"/>
    </row>
    <row r="49" spans="2:16" ht="112.5" customHeight="1" thickBot="1" x14ac:dyDescent="0.3">
      <c r="B49" s="141" t="s">
        <v>214</v>
      </c>
      <c r="C49" s="124" t="s">
        <v>272</v>
      </c>
      <c r="D49" s="139" t="s">
        <v>87</v>
      </c>
      <c r="E49" s="83">
        <v>0.5</v>
      </c>
      <c r="F49" s="83">
        <v>1</v>
      </c>
      <c r="G49" s="114" t="s">
        <v>335</v>
      </c>
      <c r="H49" s="312"/>
      <c r="I49" s="267"/>
      <c r="J49" s="299"/>
      <c r="K49" s="300"/>
      <c r="L49" s="178" t="s">
        <v>448</v>
      </c>
      <c r="M49" s="165">
        <v>1</v>
      </c>
      <c r="N49" s="157">
        <f>+M49</f>
        <v>1</v>
      </c>
      <c r="O49" s="239"/>
      <c r="P49" s="210"/>
    </row>
    <row r="50" spans="2:16" ht="90" customHeight="1" x14ac:dyDescent="0.25">
      <c r="B50" s="85" t="s">
        <v>15</v>
      </c>
      <c r="C50" s="120" t="s">
        <v>253</v>
      </c>
      <c r="D50" s="137" t="s">
        <v>303</v>
      </c>
      <c r="E50" s="113">
        <v>0.5</v>
      </c>
      <c r="F50" s="113">
        <v>1</v>
      </c>
      <c r="G50" s="86" t="s">
        <v>346</v>
      </c>
      <c r="H50" s="285" t="s">
        <v>207</v>
      </c>
      <c r="I50" s="265" t="s">
        <v>210</v>
      </c>
      <c r="J50" s="258" t="s">
        <v>425</v>
      </c>
      <c r="K50" s="291" t="s">
        <v>218</v>
      </c>
      <c r="L50" s="179" t="s">
        <v>449</v>
      </c>
      <c r="M50" s="161">
        <v>1</v>
      </c>
      <c r="N50" s="157">
        <f>+M50</f>
        <v>1</v>
      </c>
      <c r="O50" s="240">
        <f>(N50+N51+N52+N54)/4</f>
        <v>0.91625000000000001</v>
      </c>
      <c r="P50" s="216">
        <f>AVERAGE(M50:M54)</f>
        <v>0.86599999999999999</v>
      </c>
    </row>
    <row r="51" spans="2:16" ht="294" customHeight="1" thickBot="1" x14ac:dyDescent="0.3">
      <c r="B51" s="140" t="s">
        <v>16</v>
      </c>
      <c r="C51" s="123" t="s">
        <v>320</v>
      </c>
      <c r="D51" s="134" t="s">
        <v>249</v>
      </c>
      <c r="E51" s="87" t="s">
        <v>1</v>
      </c>
      <c r="F51" s="88">
        <v>1</v>
      </c>
      <c r="G51" s="90" t="s">
        <v>319</v>
      </c>
      <c r="H51" s="286"/>
      <c r="I51" s="266"/>
      <c r="J51" s="253"/>
      <c r="K51" s="292"/>
      <c r="L51" s="178" t="s">
        <v>423</v>
      </c>
      <c r="M51" s="170">
        <v>1</v>
      </c>
      <c r="N51" s="188">
        <f>+M51</f>
        <v>1</v>
      </c>
      <c r="O51" s="241"/>
      <c r="P51" s="217"/>
    </row>
    <row r="52" spans="2:16" ht="279" customHeight="1" thickBot="1" x14ac:dyDescent="0.3">
      <c r="B52" s="263" t="s">
        <v>17</v>
      </c>
      <c r="C52" s="123" t="s">
        <v>395</v>
      </c>
      <c r="D52" s="134" t="s">
        <v>396</v>
      </c>
      <c r="E52" s="87">
        <v>1</v>
      </c>
      <c r="F52" s="88"/>
      <c r="G52" s="90" t="s">
        <v>319</v>
      </c>
      <c r="H52" s="286"/>
      <c r="I52" s="266"/>
      <c r="J52" s="253"/>
      <c r="K52" s="292"/>
      <c r="L52" s="178" t="s">
        <v>459</v>
      </c>
      <c r="M52" s="162">
        <v>1</v>
      </c>
      <c r="N52" s="313">
        <f>(M52+M53)/2</f>
        <v>0.66500000000000004</v>
      </c>
      <c r="O52" s="241"/>
      <c r="P52" s="217"/>
    </row>
    <row r="53" spans="2:16" ht="143.1" customHeight="1" x14ac:dyDescent="0.25">
      <c r="B53" s="274"/>
      <c r="C53" s="123" t="s">
        <v>321</v>
      </c>
      <c r="D53" s="134" t="s">
        <v>394</v>
      </c>
      <c r="E53" s="87" t="s">
        <v>1</v>
      </c>
      <c r="F53" s="88">
        <v>6</v>
      </c>
      <c r="G53" s="127" t="s">
        <v>397</v>
      </c>
      <c r="H53" s="286"/>
      <c r="I53" s="266"/>
      <c r="J53" s="253"/>
      <c r="K53" s="292"/>
      <c r="L53" s="178" t="s">
        <v>469</v>
      </c>
      <c r="M53" s="165">
        <v>0.33</v>
      </c>
      <c r="N53" s="313"/>
      <c r="O53" s="241"/>
      <c r="P53" s="217"/>
    </row>
    <row r="54" spans="2:16" ht="298.5" customHeight="1" thickBot="1" x14ac:dyDescent="0.3">
      <c r="B54" s="141" t="s">
        <v>19</v>
      </c>
      <c r="C54" s="124" t="s">
        <v>310</v>
      </c>
      <c r="D54" s="139" t="s">
        <v>245</v>
      </c>
      <c r="E54" s="115">
        <v>2</v>
      </c>
      <c r="F54" s="115">
        <v>4</v>
      </c>
      <c r="G54" s="84" t="s">
        <v>347</v>
      </c>
      <c r="H54" s="287"/>
      <c r="I54" s="267"/>
      <c r="J54" s="260"/>
      <c r="K54" s="293"/>
      <c r="L54" s="178" t="s">
        <v>460</v>
      </c>
      <c r="M54" s="156">
        <v>1</v>
      </c>
      <c r="N54" s="157">
        <f t="shared" ref="N54:N59" si="2">+M54</f>
        <v>1</v>
      </c>
      <c r="O54" s="242"/>
      <c r="P54" s="218"/>
    </row>
    <row r="55" spans="2:16" ht="179.45" customHeight="1" x14ac:dyDescent="0.25">
      <c r="B55" s="85" t="s">
        <v>11</v>
      </c>
      <c r="C55" s="120" t="s">
        <v>322</v>
      </c>
      <c r="D55" s="137" t="s">
        <v>246</v>
      </c>
      <c r="E55" s="101"/>
      <c r="F55" s="101">
        <v>1</v>
      </c>
      <c r="G55" s="86" t="s">
        <v>323</v>
      </c>
      <c r="H55" s="280" t="s">
        <v>155</v>
      </c>
      <c r="I55" s="288" t="s">
        <v>247</v>
      </c>
      <c r="J55" s="258" t="s">
        <v>289</v>
      </c>
      <c r="K55" s="291" t="s">
        <v>223</v>
      </c>
      <c r="L55" s="178" t="s">
        <v>470</v>
      </c>
      <c r="M55" s="171">
        <v>1</v>
      </c>
      <c r="N55" s="163">
        <f t="shared" si="2"/>
        <v>1</v>
      </c>
      <c r="O55" s="235">
        <f>(N55+N56+N57+N58)/4</f>
        <v>1</v>
      </c>
      <c r="P55" s="208">
        <f>AVERAGE(M55:M58)</f>
        <v>1</v>
      </c>
    </row>
    <row r="56" spans="2:16" ht="135.75" customHeight="1" x14ac:dyDescent="0.25">
      <c r="B56" s="140" t="s">
        <v>10</v>
      </c>
      <c r="C56" s="123" t="s">
        <v>324</v>
      </c>
      <c r="D56" s="134" t="s">
        <v>213</v>
      </c>
      <c r="E56" s="96">
        <v>1</v>
      </c>
      <c r="F56" s="96">
        <v>2</v>
      </c>
      <c r="G56" s="90" t="s">
        <v>325</v>
      </c>
      <c r="H56" s="281"/>
      <c r="I56" s="272"/>
      <c r="J56" s="253"/>
      <c r="K56" s="292"/>
      <c r="L56" s="178" t="s">
        <v>471</v>
      </c>
      <c r="M56" s="161">
        <v>1</v>
      </c>
      <c r="N56" s="157">
        <f t="shared" si="2"/>
        <v>1</v>
      </c>
      <c r="O56" s="234"/>
      <c r="P56" s="209"/>
    </row>
    <row r="57" spans="2:16" ht="201.6" customHeight="1" x14ac:dyDescent="0.25">
      <c r="B57" s="135" t="s">
        <v>52</v>
      </c>
      <c r="C57" s="146" t="s">
        <v>390</v>
      </c>
      <c r="D57" s="145" t="s">
        <v>426</v>
      </c>
      <c r="E57" s="128"/>
      <c r="F57" s="128">
        <v>50</v>
      </c>
      <c r="G57" s="97" t="s">
        <v>354</v>
      </c>
      <c r="H57" s="281"/>
      <c r="I57" s="272"/>
      <c r="J57" s="294"/>
      <c r="K57" s="250"/>
      <c r="L57" s="178" t="s">
        <v>437</v>
      </c>
      <c r="M57" s="163">
        <v>1</v>
      </c>
      <c r="N57" s="163">
        <f t="shared" si="2"/>
        <v>1</v>
      </c>
      <c r="O57" s="234"/>
      <c r="P57" s="209"/>
    </row>
    <row r="58" spans="2:16" ht="198.95" customHeight="1" thickBot="1" x14ac:dyDescent="0.3">
      <c r="B58" s="141" t="s">
        <v>54</v>
      </c>
      <c r="C58" s="124" t="s">
        <v>326</v>
      </c>
      <c r="D58" s="139" t="s">
        <v>248</v>
      </c>
      <c r="E58" s="92">
        <v>5</v>
      </c>
      <c r="F58" s="92">
        <v>10</v>
      </c>
      <c r="G58" s="84" t="s">
        <v>3</v>
      </c>
      <c r="H58" s="282"/>
      <c r="I58" s="289"/>
      <c r="J58" s="260"/>
      <c r="K58" s="293"/>
      <c r="L58" s="178" t="s">
        <v>442</v>
      </c>
      <c r="M58" s="163">
        <v>1</v>
      </c>
      <c r="N58" s="163">
        <f t="shared" si="2"/>
        <v>1</v>
      </c>
      <c r="O58" s="236"/>
      <c r="P58" s="210"/>
    </row>
    <row r="59" spans="2:16" ht="118.5" customHeight="1" thickBot="1" x14ac:dyDescent="0.3">
      <c r="B59" s="129" t="s">
        <v>18</v>
      </c>
      <c r="C59" s="130" t="s">
        <v>363</v>
      </c>
      <c r="D59" s="98" t="s">
        <v>405</v>
      </c>
      <c r="E59" s="131">
        <v>1</v>
      </c>
      <c r="F59" s="131">
        <v>2</v>
      </c>
      <c r="G59" s="132" t="s">
        <v>348</v>
      </c>
      <c r="H59" s="116" t="s">
        <v>208</v>
      </c>
      <c r="I59" s="117" t="s">
        <v>164</v>
      </c>
      <c r="J59" s="98" t="s">
        <v>251</v>
      </c>
      <c r="K59" s="99" t="s">
        <v>218</v>
      </c>
      <c r="L59" s="178" t="s">
        <v>472</v>
      </c>
      <c r="M59" s="163">
        <v>0.4</v>
      </c>
      <c r="N59" s="163">
        <f t="shared" si="2"/>
        <v>0.4</v>
      </c>
      <c r="O59" s="189">
        <f>M59</f>
        <v>0.4</v>
      </c>
      <c r="P59" s="184">
        <f>O59</f>
        <v>0.4</v>
      </c>
    </row>
    <row r="60" spans="2:16" ht="125.25" customHeight="1" x14ac:dyDescent="0.25">
      <c r="B60" s="277" t="s">
        <v>64</v>
      </c>
      <c r="C60" s="149" t="s">
        <v>283</v>
      </c>
      <c r="D60" s="118" t="s">
        <v>284</v>
      </c>
      <c r="E60" s="113"/>
      <c r="F60" s="119">
        <v>1</v>
      </c>
      <c r="G60" s="82" t="s">
        <v>360</v>
      </c>
      <c r="H60" s="283" t="s">
        <v>412</v>
      </c>
      <c r="I60" s="278"/>
      <c r="J60" s="152" t="s">
        <v>285</v>
      </c>
      <c r="K60" s="142" t="s">
        <v>218</v>
      </c>
      <c r="L60" s="178" t="s">
        <v>450</v>
      </c>
      <c r="M60" s="157">
        <v>0</v>
      </c>
      <c r="N60" s="313">
        <f>SUM(M60:M61)/2</f>
        <v>0.35</v>
      </c>
      <c r="O60" s="219">
        <f>+N60</f>
        <v>0.35</v>
      </c>
      <c r="P60" s="211">
        <f>AVERAGE(M60:M61)</f>
        <v>0.35</v>
      </c>
    </row>
    <row r="61" spans="2:16" ht="101.25" customHeight="1" thickBot="1" x14ac:dyDescent="0.3">
      <c r="B61" s="264"/>
      <c r="C61" s="124" t="s">
        <v>273</v>
      </c>
      <c r="D61" s="133" t="s">
        <v>401</v>
      </c>
      <c r="E61" s="115">
        <v>1</v>
      </c>
      <c r="F61" s="115">
        <v>2</v>
      </c>
      <c r="G61" s="84" t="s">
        <v>236</v>
      </c>
      <c r="H61" s="284"/>
      <c r="I61" s="279"/>
      <c r="J61" s="139" t="s">
        <v>225</v>
      </c>
      <c r="K61" s="144" t="s">
        <v>224</v>
      </c>
      <c r="L61" s="178" t="s">
        <v>451</v>
      </c>
      <c r="M61" s="157">
        <v>0.7</v>
      </c>
      <c r="N61" s="313"/>
      <c r="O61" s="220"/>
      <c r="P61" s="212"/>
    </row>
    <row r="62" spans="2:16" ht="237.75" customHeight="1" x14ac:dyDescent="0.25">
      <c r="B62" s="371" t="s">
        <v>7</v>
      </c>
      <c r="C62" s="102" t="s">
        <v>350</v>
      </c>
      <c r="D62" s="137" t="s">
        <v>232</v>
      </c>
      <c r="E62" s="101">
        <v>6</v>
      </c>
      <c r="F62" s="101">
        <v>6</v>
      </c>
      <c r="G62" s="103" t="s">
        <v>349</v>
      </c>
      <c r="H62" s="280" t="s">
        <v>188</v>
      </c>
      <c r="I62" s="265" t="s">
        <v>211</v>
      </c>
      <c r="J62" s="309" t="s">
        <v>226</v>
      </c>
      <c r="K62" s="291" t="s">
        <v>220</v>
      </c>
      <c r="L62" s="178" t="s">
        <v>452</v>
      </c>
      <c r="M62" s="157">
        <v>1</v>
      </c>
      <c r="N62" s="157">
        <f>+M62</f>
        <v>1</v>
      </c>
      <c r="O62" s="219">
        <f>SUM(N62:N74)/12</f>
        <v>0.72833333333333339</v>
      </c>
      <c r="P62" s="211">
        <f>AVERAGE(M62:M74)</f>
        <v>0.71076923076923082</v>
      </c>
    </row>
    <row r="63" spans="2:16" ht="107.25" customHeight="1" x14ac:dyDescent="0.25">
      <c r="B63" s="140" t="s">
        <v>88</v>
      </c>
      <c r="C63" s="123" t="s">
        <v>327</v>
      </c>
      <c r="D63" s="134" t="s">
        <v>408</v>
      </c>
      <c r="E63" s="96"/>
      <c r="F63" s="96">
        <v>1</v>
      </c>
      <c r="G63" s="97" t="s">
        <v>358</v>
      </c>
      <c r="H63" s="281"/>
      <c r="I63" s="266"/>
      <c r="J63" s="259"/>
      <c r="K63" s="292"/>
      <c r="L63" s="178" t="s">
        <v>420</v>
      </c>
      <c r="M63" s="157">
        <v>0</v>
      </c>
      <c r="N63" s="157">
        <f>+M63</f>
        <v>0</v>
      </c>
      <c r="O63" s="220"/>
      <c r="P63" s="212"/>
    </row>
    <row r="64" spans="2:16" ht="96" customHeight="1" x14ac:dyDescent="0.25">
      <c r="B64" s="140" t="s">
        <v>9</v>
      </c>
      <c r="C64" s="123" t="s">
        <v>311</v>
      </c>
      <c r="D64" s="134" t="s">
        <v>85</v>
      </c>
      <c r="E64" s="96"/>
      <c r="F64" s="96">
        <v>5</v>
      </c>
      <c r="G64" s="90" t="s">
        <v>304</v>
      </c>
      <c r="H64" s="281"/>
      <c r="I64" s="266"/>
      <c r="J64" s="259"/>
      <c r="K64" s="292"/>
      <c r="L64" s="178" t="s">
        <v>421</v>
      </c>
      <c r="M64" s="157">
        <v>1</v>
      </c>
      <c r="N64" s="157">
        <f>+M64</f>
        <v>1</v>
      </c>
      <c r="O64" s="220"/>
      <c r="P64" s="212"/>
    </row>
    <row r="65" spans="2:16" ht="105.75" customHeight="1" x14ac:dyDescent="0.25">
      <c r="B65" s="140" t="s">
        <v>12</v>
      </c>
      <c r="C65" s="123" t="s">
        <v>274</v>
      </c>
      <c r="D65" s="134" t="s">
        <v>359</v>
      </c>
      <c r="E65" s="87" t="s">
        <v>1</v>
      </c>
      <c r="F65" s="88">
        <v>1</v>
      </c>
      <c r="G65" s="90" t="s">
        <v>128</v>
      </c>
      <c r="H65" s="281"/>
      <c r="I65" s="266"/>
      <c r="J65" s="259"/>
      <c r="K65" s="292"/>
      <c r="L65" s="178" t="s">
        <v>422</v>
      </c>
      <c r="M65" s="157">
        <v>0</v>
      </c>
      <c r="N65" s="157">
        <f>+M65</f>
        <v>0</v>
      </c>
      <c r="O65" s="220"/>
      <c r="P65" s="212"/>
    </row>
    <row r="66" spans="2:16" ht="168" customHeight="1" x14ac:dyDescent="0.25">
      <c r="B66" s="263" t="s">
        <v>13</v>
      </c>
      <c r="C66" s="275" t="s">
        <v>391</v>
      </c>
      <c r="D66" s="134" t="s">
        <v>392</v>
      </c>
      <c r="E66" s="87">
        <v>1</v>
      </c>
      <c r="F66" s="88"/>
      <c r="G66" s="90" t="s">
        <v>305</v>
      </c>
      <c r="H66" s="281"/>
      <c r="I66" s="266"/>
      <c r="J66" s="259"/>
      <c r="K66" s="292"/>
      <c r="L66" s="178" t="s">
        <v>478</v>
      </c>
      <c r="M66" s="161">
        <v>0.5</v>
      </c>
      <c r="N66" s="313">
        <f>SUM(M66:M67)/2</f>
        <v>0.5</v>
      </c>
      <c r="O66" s="220"/>
      <c r="P66" s="212"/>
    </row>
    <row r="67" spans="2:16" ht="180.75" customHeight="1" x14ac:dyDescent="0.25">
      <c r="B67" s="274"/>
      <c r="C67" s="276"/>
      <c r="D67" s="134" t="s">
        <v>393</v>
      </c>
      <c r="E67" s="87" t="s">
        <v>1</v>
      </c>
      <c r="F67" s="87">
        <v>1</v>
      </c>
      <c r="G67" s="90" t="s">
        <v>305</v>
      </c>
      <c r="H67" s="281"/>
      <c r="I67" s="266"/>
      <c r="J67" s="259"/>
      <c r="K67" s="302"/>
      <c r="L67" s="178" t="s">
        <v>485</v>
      </c>
      <c r="M67" s="169">
        <v>0.5</v>
      </c>
      <c r="N67" s="313"/>
      <c r="O67" s="220"/>
      <c r="P67" s="212"/>
    </row>
    <row r="68" spans="2:16" ht="125.25" customHeight="1" x14ac:dyDescent="0.25">
      <c r="B68" s="140" t="s">
        <v>56</v>
      </c>
      <c r="C68" s="123" t="s">
        <v>254</v>
      </c>
      <c r="D68" s="134" t="s">
        <v>306</v>
      </c>
      <c r="E68" s="87">
        <v>0.45</v>
      </c>
      <c r="F68" s="87">
        <v>0.9</v>
      </c>
      <c r="G68" s="90" t="s">
        <v>4</v>
      </c>
      <c r="H68" s="281"/>
      <c r="I68" s="266"/>
      <c r="J68" s="259"/>
      <c r="K68" s="302"/>
      <c r="L68" s="177" t="s">
        <v>499</v>
      </c>
      <c r="M68" s="181">
        <v>0.82299999999999995</v>
      </c>
      <c r="N68" s="181">
        <f t="shared" ref="N68:N74" si="3">+M68</f>
        <v>0.82299999999999995</v>
      </c>
      <c r="O68" s="220"/>
      <c r="P68" s="212"/>
    </row>
    <row r="69" spans="2:16" ht="132" customHeight="1" x14ac:dyDescent="0.25">
      <c r="B69" s="140" t="s">
        <v>57</v>
      </c>
      <c r="C69" s="123" t="s">
        <v>255</v>
      </c>
      <c r="D69" s="134" t="s">
        <v>307</v>
      </c>
      <c r="E69" s="87">
        <v>0.45</v>
      </c>
      <c r="F69" s="87">
        <v>0.9</v>
      </c>
      <c r="G69" s="90" t="s">
        <v>4</v>
      </c>
      <c r="H69" s="281"/>
      <c r="I69" s="266"/>
      <c r="J69" s="259"/>
      <c r="K69" s="302"/>
      <c r="L69" s="178" t="s">
        <v>418</v>
      </c>
      <c r="M69" s="182">
        <v>1</v>
      </c>
      <c r="N69" s="182">
        <f t="shared" si="3"/>
        <v>1</v>
      </c>
      <c r="O69" s="220"/>
      <c r="P69" s="212"/>
    </row>
    <row r="70" spans="2:16" ht="88.5" customHeight="1" x14ac:dyDescent="0.25">
      <c r="B70" s="140" t="s">
        <v>79</v>
      </c>
      <c r="C70" s="123" t="s">
        <v>256</v>
      </c>
      <c r="D70" s="134" t="s">
        <v>233</v>
      </c>
      <c r="E70" s="87">
        <v>0.45</v>
      </c>
      <c r="F70" s="87">
        <v>0.9</v>
      </c>
      <c r="G70" s="90" t="s">
        <v>4</v>
      </c>
      <c r="H70" s="281"/>
      <c r="I70" s="266"/>
      <c r="J70" s="259"/>
      <c r="K70" s="302"/>
      <c r="L70" s="178" t="s">
        <v>419</v>
      </c>
      <c r="M70" s="182">
        <v>1</v>
      </c>
      <c r="N70" s="182">
        <f t="shared" si="3"/>
        <v>1</v>
      </c>
      <c r="O70" s="220"/>
      <c r="P70" s="212"/>
    </row>
    <row r="71" spans="2:16" ht="130.5" customHeight="1" x14ac:dyDescent="0.25">
      <c r="B71" s="140" t="s">
        <v>80</v>
      </c>
      <c r="C71" s="123" t="s">
        <v>257</v>
      </c>
      <c r="D71" s="134" t="s">
        <v>328</v>
      </c>
      <c r="E71" s="87">
        <v>0.45</v>
      </c>
      <c r="F71" s="87">
        <v>0.9</v>
      </c>
      <c r="G71" s="90" t="s">
        <v>4</v>
      </c>
      <c r="H71" s="281"/>
      <c r="I71" s="266"/>
      <c r="J71" s="259"/>
      <c r="K71" s="302"/>
      <c r="L71" s="178" t="s">
        <v>464</v>
      </c>
      <c r="M71" s="181">
        <v>0.81299999999999994</v>
      </c>
      <c r="N71" s="181">
        <f t="shared" si="3"/>
        <v>0.81299999999999994</v>
      </c>
      <c r="O71" s="220"/>
      <c r="P71" s="212"/>
    </row>
    <row r="72" spans="2:16" ht="90" customHeight="1" x14ac:dyDescent="0.25">
      <c r="B72" s="140" t="s">
        <v>58</v>
      </c>
      <c r="C72" s="123" t="s">
        <v>258</v>
      </c>
      <c r="D72" s="134" t="s">
        <v>329</v>
      </c>
      <c r="E72" s="87">
        <v>0.45</v>
      </c>
      <c r="F72" s="87">
        <v>0.9</v>
      </c>
      <c r="G72" s="90" t="s">
        <v>339</v>
      </c>
      <c r="H72" s="281"/>
      <c r="I72" s="266"/>
      <c r="J72" s="259"/>
      <c r="K72" s="302"/>
      <c r="L72" s="178" t="s">
        <v>465</v>
      </c>
      <c r="M72" s="181">
        <v>0.76</v>
      </c>
      <c r="N72" s="181">
        <f t="shared" si="3"/>
        <v>0.76</v>
      </c>
      <c r="O72" s="220"/>
      <c r="P72" s="212"/>
    </row>
    <row r="73" spans="2:16" ht="135" customHeight="1" x14ac:dyDescent="0.25">
      <c r="B73" s="140" t="s">
        <v>59</v>
      </c>
      <c r="C73" s="123" t="s">
        <v>259</v>
      </c>
      <c r="D73" s="134" t="s">
        <v>234</v>
      </c>
      <c r="E73" s="87">
        <v>0.9</v>
      </c>
      <c r="F73" s="87">
        <v>1</v>
      </c>
      <c r="G73" s="90" t="s">
        <v>340</v>
      </c>
      <c r="H73" s="281"/>
      <c r="I73" s="266"/>
      <c r="J73" s="259"/>
      <c r="K73" s="302"/>
      <c r="L73" s="178" t="s">
        <v>466</v>
      </c>
      <c r="M73" s="182">
        <v>0.84399999999999997</v>
      </c>
      <c r="N73" s="182">
        <f t="shared" si="3"/>
        <v>0.84399999999999997</v>
      </c>
      <c r="O73" s="220"/>
      <c r="P73" s="212"/>
    </row>
    <row r="74" spans="2:16" ht="184.5" customHeight="1" thickBot="1" x14ac:dyDescent="0.3">
      <c r="B74" s="141" t="s">
        <v>65</v>
      </c>
      <c r="C74" s="124" t="s">
        <v>282</v>
      </c>
      <c r="D74" s="139" t="s">
        <v>281</v>
      </c>
      <c r="E74" s="83">
        <v>0.5</v>
      </c>
      <c r="F74" s="83">
        <v>1</v>
      </c>
      <c r="G74" s="84" t="s">
        <v>336</v>
      </c>
      <c r="H74" s="282"/>
      <c r="I74" s="267"/>
      <c r="J74" s="299"/>
      <c r="K74" s="303"/>
      <c r="L74" s="178" t="s">
        <v>461</v>
      </c>
      <c r="M74" s="167">
        <v>1</v>
      </c>
      <c r="N74" s="182">
        <f t="shared" si="3"/>
        <v>1</v>
      </c>
      <c r="O74" s="221"/>
      <c r="P74" s="213"/>
    </row>
    <row r="75" spans="2:16" s="109" customFormat="1" ht="23.25" x14ac:dyDescent="0.35">
      <c r="B75" s="110"/>
      <c r="C75" s="110"/>
      <c r="D75" s="110"/>
      <c r="E75" s="110"/>
      <c r="F75" s="110"/>
      <c r="G75" s="110"/>
      <c r="H75" s="110"/>
      <c r="J75" s="111"/>
      <c r="K75" s="111"/>
      <c r="O75" s="190">
        <f>+(O11+O14+O21+O25+O50+O55+O59+O60+O62)/9</f>
        <v>0.78603557504873289</v>
      </c>
      <c r="P75" s="185">
        <f>AVERAGE(P11:P74)</f>
        <v>0.78204843304843308</v>
      </c>
    </row>
    <row r="76" spans="2:16" s="109" customFormat="1" x14ac:dyDescent="0.25">
      <c r="B76" s="110"/>
      <c r="C76" s="110"/>
      <c r="D76" s="110"/>
      <c r="E76" s="110"/>
      <c r="F76" s="110"/>
      <c r="G76" s="110"/>
      <c r="H76" s="110"/>
      <c r="J76" s="111"/>
      <c r="K76" s="111"/>
      <c r="O76" s="111"/>
      <c r="P76" s="183"/>
    </row>
    <row r="77" spans="2:16" s="109" customFormat="1" x14ac:dyDescent="0.25">
      <c r="B77" s="110"/>
      <c r="C77" s="110"/>
      <c r="D77" s="110"/>
      <c r="E77" s="110"/>
      <c r="F77" s="110"/>
      <c r="G77" s="110"/>
      <c r="H77" s="110"/>
      <c r="J77" s="111"/>
      <c r="K77" s="111"/>
      <c r="O77" s="111"/>
      <c r="P77" s="183"/>
    </row>
    <row r="78" spans="2:16" s="109" customFormat="1" x14ac:dyDescent="0.25">
      <c r="B78" s="110"/>
      <c r="C78" s="110"/>
      <c r="D78" s="110"/>
      <c r="E78" s="110"/>
      <c r="F78" s="110"/>
      <c r="G78" s="110"/>
      <c r="H78" s="110"/>
      <c r="J78" s="111"/>
      <c r="K78" s="111"/>
      <c r="O78" s="111"/>
      <c r="P78" s="183"/>
    </row>
    <row r="79" spans="2:16" s="109" customFormat="1" x14ac:dyDescent="0.25">
      <c r="B79" s="110"/>
      <c r="C79" s="110"/>
      <c r="D79" s="110"/>
      <c r="E79" s="110"/>
      <c r="F79" s="110"/>
      <c r="G79" s="110"/>
      <c r="H79" s="110"/>
      <c r="J79" s="111"/>
      <c r="K79" s="111"/>
      <c r="O79" s="111"/>
      <c r="P79" s="183"/>
    </row>
    <row r="80" spans="2:16" s="109" customFormat="1" x14ac:dyDescent="0.25">
      <c r="B80" s="110"/>
      <c r="C80" s="110"/>
      <c r="D80" s="110"/>
      <c r="E80" s="110"/>
      <c r="F80" s="110"/>
      <c r="G80" s="110"/>
      <c r="H80" s="110"/>
      <c r="J80" s="111"/>
      <c r="K80" s="111"/>
      <c r="O80" s="111"/>
      <c r="P80" s="183"/>
    </row>
    <row r="81" spans="2:16" s="109" customFormat="1" x14ac:dyDescent="0.25">
      <c r="B81" s="110"/>
      <c r="C81" s="110"/>
      <c r="D81" s="110"/>
      <c r="E81" s="110"/>
      <c r="F81" s="110"/>
      <c r="G81" s="110"/>
      <c r="H81" s="110"/>
      <c r="J81" s="111"/>
      <c r="K81" s="111"/>
      <c r="O81" s="111"/>
      <c r="P81" s="183"/>
    </row>
    <row r="82" spans="2:16" s="109" customFormat="1" x14ac:dyDescent="0.25">
      <c r="B82" s="110"/>
      <c r="C82" s="110"/>
      <c r="D82" s="110"/>
      <c r="E82" s="110"/>
      <c r="F82" s="110"/>
      <c r="G82" s="110"/>
      <c r="H82" s="110"/>
      <c r="J82" s="111"/>
      <c r="K82" s="111"/>
      <c r="O82" s="111"/>
      <c r="P82" s="183"/>
    </row>
    <row r="83" spans="2:16" s="109" customFormat="1" x14ac:dyDescent="0.25">
      <c r="B83" s="110"/>
      <c r="C83" s="110"/>
      <c r="D83" s="110"/>
      <c r="E83" s="110"/>
      <c r="F83" s="110"/>
      <c r="G83" s="110"/>
      <c r="H83" s="110"/>
      <c r="J83" s="111"/>
      <c r="K83" s="111"/>
      <c r="O83" s="111"/>
      <c r="P83" s="183"/>
    </row>
    <row r="84" spans="2:16" s="109" customFormat="1" x14ac:dyDescent="0.25">
      <c r="B84" s="110"/>
      <c r="C84" s="110"/>
      <c r="D84" s="110"/>
      <c r="E84" s="110"/>
      <c r="F84" s="110"/>
      <c r="G84" s="110"/>
      <c r="H84" s="110"/>
      <c r="J84" s="111"/>
      <c r="K84" s="111"/>
      <c r="O84" s="111"/>
      <c r="P84" s="183"/>
    </row>
    <row r="85" spans="2:16" s="109" customFormat="1" x14ac:dyDescent="0.25">
      <c r="B85" s="110"/>
      <c r="C85" s="110"/>
      <c r="D85" s="110"/>
      <c r="E85" s="110"/>
      <c r="F85" s="110"/>
      <c r="G85" s="110"/>
      <c r="H85" s="110"/>
      <c r="J85" s="111"/>
      <c r="K85" s="111"/>
      <c r="O85" s="111"/>
      <c r="P85" s="183"/>
    </row>
    <row r="86" spans="2:16" s="109" customFormat="1" x14ac:dyDescent="0.25">
      <c r="B86" s="110"/>
      <c r="C86" s="110"/>
      <c r="D86" s="110"/>
      <c r="E86" s="110"/>
      <c r="F86" s="110"/>
      <c r="G86" s="110"/>
      <c r="H86" s="110"/>
      <c r="J86" s="111"/>
      <c r="K86" s="111"/>
      <c r="O86" s="111"/>
      <c r="P86" s="183"/>
    </row>
    <row r="87" spans="2:16" s="109" customFormat="1" x14ac:dyDescent="0.25">
      <c r="B87" s="110"/>
      <c r="C87" s="110"/>
      <c r="D87" s="110"/>
      <c r="E87" s="110"/>
      <c r="F87" s="110"/>
      <c r="G87" s="110"/>
      <c r="H87" s="110"/>
      <c r="J87" s="111"/>
      <c r="K87" s="111"/>
      <c r="O87" s="111"/>
      <c r="P87" s="183"/>
    </row>
    <row r="88" spans="2:16" s="109" customFormat="1" x14ac:dyDescent="0.25">
      <c r="B88" s="110"/>
      <c r="C88" s="110"/>
      <c r="D88" s="110"/>
      <c r="E88" s="110"/>
      <c r="F88" s="110"/>
      <c r="G88" s="110"/>
      <c r="H88" s="110"/>
      <c r="J88" s="111"/>
      <c r="K88" s="111"/>
      <c r="O88" s="111"/>
      <c r="P88" s="183"/>
    </row>
    <row r="89" spans="2:16" s="109" customFormat="1" x14ac:dyDescent="0.25">
      <c r="B89" s="110"/>
      <c r="C89" s="110"/>
      <c r="D89" s="110"/>
      <c r="E89" s="110"/>
      <c r="F89" s="110"/>
      <c r="G89" s="110"/>
      <c r="H89" s="110"/>
      <c r="J89" s="111"/>
      <c r="K89" s="111"/>
      <c r="O89" s="111"/>
      <c r="P89" s="183"/>
    </row>
    <row r="90" spans="2:16" s="109" customFormat="1" x14ac:dyDescent="0.25">
      <c r="B90" s="110"/>
      <c r="C90" s="110"/>
      <c r="D90" s="110"/>
      <c r="E90" s="110"/>
      <c r="F90" s="110"/>
      <c r="G90" s="110"/>
      <c r="H90" s="110"/>
      <c r="J90" s="111"/>
      <c r="K90" s="111"/>
      <c r="O90" s="111"/>
      <c r="P90" s="183"/>
    </row>
    <row r="91" spans="2:16" s="109" customFormat="1" x14ac:dyDescent="0.25">
      <c r="B91" s="110"/>
      <c r="C91" s="110"/>
      <c r="D91" s="110"/>
      <c r="E91" s="110"/>
      <c r="F91" s="110"/>
      <c r="G91" s="110"/>
      <c r="H91" s="110"/>
      <c r="J91" s="111"/>
      <c r="K91" s="111"/>
      <c r="O91" s="111"/>
      <c r="P91" s="183"/>
    </row>
    <row r="92" spans="2:16" s="109" customFormat="1" x14ac:dyDescent="0.25">
      <c r="B92" s="110"/>
      <c r="C92" s="110"/>
      <c r="D92" s="110"/>
      <c r="E92" s="110"/>
      <c r="F92" s="110"/>
      <c r="G92" s="110"/>
      <c r="H92" s="110"/>
      <c r="J92" s="111"/>
      <c r="K92" s="111"/>
      <c r="O92" s="111"/>
      <c r="P92" s="183"/>
    </row>
    <row r="93" spans="2:16" s="109" customFormat="1" x14ac:dyDescent="0.25">
      <c r="B93" s="110"/>
      <c r="C93" s="110"/>
      <c r="D93" s="110"/>
      <c r="E93" s="110"/>
      <c r="F93" s="110"/>
      <c r="G93" s="110"/>
      <c r="H93" s="110"/>
      <c r="J93" s="111"/>
      <c r="K93" s="111"/>
      <c r="O93" s="111"/>
      <c r="P93" s="183"/>
    </row>
    <row r="94" spans="2:16" s="109" customFormat="1" x14ac:dyDescent="0.25">
      <c r="B94" s="110"/>
      <c r="C94" s="110"/>
      <c r="D94" s="110"/>
      <c r="E94" s="110"/>
      <c r="F94" s="110"/>
      <c r="G94" s="110"/>
      <c r="H94" s="110"/>
      <c r="J94" s="111"/>
      <c r="K94" s="111"/>
      <c r="O94" s="111"/>
      <c r="P94" s="183"/>
    </row>
    <row r="95" spans="2:16" s="109" customFormat="1" x14ac:dyDescent="0.25">
      <c r="B95" s="110"/>
      <c r="C95" s="110"/>
      <c r="D95" s="110"/>
      <c r="E95" s="110"/>
      <c r="F95" s="110"/>
      <c r="G95" s="110"/>
      <c r="H95" s="110"/>
      <c r="J95" s="111"/>
      <c r="K95" s="111"/>
      <c r="O95" s="111"/>
      <c r="P95" s="183"/>
    </row>
    <row r="96" spans="2:16" s="109" customFormat="1" x14ac:dyDescent="0.25">
      <c r="B96" s="110"/>
      <c r="C96" s="110"/>
      <c r="D96" s="110"/>
      <c r="E96" s="110"/>
      <c r="F96" s="110"/>
      <c r="G96" s="110"/>
      <c r="H96" s="110"/>
      <c r="J96" s="111"/>
      <c r="K96" s="111"/>
      <c r="O96" s="111"/>
      <c r="P96" s="183"/>
    </row>
    <row r="97" spans="2:19" s="109" customFormat="1" x14ac:dyDescent="0.25">
      <c r="B97" s="110"/>
      <c r="C97" s="110"/>
      <c r="D97" s="110"/>
      <c r="E97" s="110"/>
      <c r="F97" s="110"/>
      <c r="G97" s="110"/>
      <c r="H97" s="110"/>
      <c r="J97" s="111"/>
      <c r="K97" s="111"/>
      <c r="O97" s="111"/>
      <c r="P97" s="183"/>
    </row>
    <row r="98" spans="2:19" s="109" customFormat="1" x14ac:dyDescent="0.25">
      <c r="B98" s="110"/>
      <c r="C98" s="110"/>
      <c r="D98" s="110"/>
      <c r="E98" s="110"/>
      <c r="F98" s="110"/>
      <c r="G98" s="110"/>
      <c r="H98" s="110"/>
      <c r="J98" s="111"/>
      <c r="K98" s="111"/>
      <c r="O98" s="111"/>
      <c r="P98" s="183"/>
    </row>
    <row r="99" spans="2:19" s="109" customFormat="1" x14ac:dyDescent="0.25">
      <c r="B99" s="110"/>
      <c r="C99" s="110"/>
      <c r="D99" s="110"/>
      <c r="E99" s="110"/>
      <c r="F99" s="110"/>
      <c r="G99" s="110"/>
      <c r="H99" s="110"/>
      <c r="J99" s="111"/>
      <c r="K99" s="111"/>
      <c r="O99" s="111"/>
      <c r="P99" s="183"/>
    </row>
    <row r="100" spans="2:19" s="109" customFormat="1" x14ac:dyDescent="0.25">
      <c r="B100" s="110"/>
      <c r="C100" s="110"/>
      <c r="D100" s="110"/>
      <c r="E100" s="110"/>
      <c r="F100" s="110"/>
      <c r="G100" s="110"/>
      <c r="H100" s="110"/>
      <c r="J100" s="111"/>
      <c r="K100" s="111"/>
      <c r="O100" s="111"/>
      <c r="P100" s="183"/>
    </row>
    <row r="101" spans="2:19" s="109" customFormat="1" x14ac:dyDescent="0.25">
      <c r="B101" s="110"/>
      <c r="C101" s="110"/>
      <c r="D101" s="110"/>
      <c r="E101" s="110"/>
      <c r="F101" s="110"/>
      <c r="G101" s="110"/>
      <c r="H101" s="110"/>
      <c r="J101" s="111"/>
      <c r="K101" s="111"/>
      <c r="O101" s="111"/>
      <c r="P101" s="183"/>
    </row>
    <row r="102" spans="2:19" s="109" customFormat="1" x14ac:dyDescent="0.25">
      <c r="B102" s="110"/>
      <c r="C102" s="110"/>
      <c r="D102" s="110"/>
      <c r="E102" s="110"/>
      <c r="F102" s="110"/>
      <c r="G102" s="110"/>
      <c r="H102" s="110"/>
      <c r="J102" s="111"/>
      <c r="K102" s="111"/>
      <c r="O102" s="111"/>
      <c r="P102" s="183"/>
    </row>
    <row r="103" spans="2:19" s="109" customFormat="1" x14ac:dyDescent="0.25">
      <c r="B103" s="110"/>
      <c r="C103" s="110"/>
      <c r="D103" s="110"/>
      <c r="E103" s="110"/>
      <c r="F103" s="110"/>
      <c r="G103" s="110"/>
      <c r="H103" s="110"/>
      <c r="J103" s="111"/>
      <c r="K103" s="111"/>
      <c r="O103" s="111"/>
      <c r="P103" s="183"/>
    </row>
    <row r="104" spans="2:19" s="109" customFormat="1" x14ac:dyDescent="0.25">
      <c r="B104" s="110"/>
      <c r="C104" s="110"/>
      <c r="D104" s="110"/>
      <c r="E104" s="110"/>
      <c r="F104" s="110"/>
      <c r="G104" s="110"/>
      <c r="H104" s="110"/>
      <c r="J104" s="111"/>
      <c r="K104" s="111"/>
      <c r="O104" s="111"/>
      <c r="P104" s="183"/>
    </row>
    <row r="105" spans="2:19" s="109" customFormat="1" x14ac:dyDescent="0.25">
      <c r="B105" s="110"/>
      <c r="C105" s="110"/>
      <c r="D105" s="110"/>
      <c r="E105" s="110"/>
      <c r="F105" s="110"/>
      <c r="G105" s="110"/>
      <c r="H105" s="110"/>
      <c r="J105" s="111"/>
      <c r="K105" s="111"/>
      <c r="O105" s="111"/>
      <c r="P105" s="183"/>
    </row>
    <row r="106" spans="2:19" s="109" customFormat="1" x14ac:dyDescent="0.25">
      <c r="B106" s="110"/>
      <c r="C106" s="110"/>
      <c r="D106" s="110"/>
      <c r="E106" s="110"/>
      <c r="F106" s="110"/>
      <c r="G106" s="110"/>
      <c r="H106" s="110"/>
      <c r="J106" s="111"/>
      <c r="K106" s="111"/>
      <c r="O106" s="111"/>
      <c r="P106" s="183"/>
    </row>
    <row r="107" spans="2:19" s="109" customFormat="1" x14ac:dyDescent="0.25">
      <c r="B107" s="110"/>
      <c r="C107" s="110"/>
      <c r="D107" s="110"/>
      <c r="E107" s="110"/>
      <c r="F107" s="110"/>
      <c r="G107" s="110"/>
      <c r="H107" s="110"/>
      <c r="J107" s="111"/>
      <c r="K107" s="111"/>
      <c r="O107" s="111"/>
      <c r="P107" s="183"/>
    </row>
    <row r="109" spans="2:19" x14ac:dyDescent="0.25">
      <c r="B109" s="109"/>
      <c r="C109" s="109"/>
      <c r="D109" s="111"/>
      <c r="E109" s="183"/>
      <c r="F109" s="109"/>
      <c r="G109" s="109"/>
      <c r="H109" s="109"/>
      <c r="J109"/>
      <c r="K109"/>
      <c r="L109"/>
      <c r="M109"/>
      <c r="N109"/>
      <c r="O109"/>
      <c r="P109"/>
      <c r="Q109"/>
      <c r="R109"/>
      <c r="S109"/>
    </row>
    <row r="110" spans="2:19" x14ac:dyDescent="0.25">
      <c r="B110" s="109"/>
      <c r="C110" s="109"/>
      <c r="D110" s="111"/>
      <c r="E110" s="183"/>
      <c r="F110" s="109"/>
      <c r="G110" s="109"/>
      <c r="H110" s="109"/>
      <c r="J110"/>
      <c r="K110"/>
      <c r="L110"/>
      <c r="M110"/>
      <c r="N110"/>
      <c r="O110"/>
      <c r="P110"/>
      <c r="Q110"/>
      <c r="R110"/>
      <c r="S110"/>
    </row>
    <row r="111" spans="2:19" x14ac:dyDescent="0.25">
      <c r="B111" s="109"/>
      <c r="C111" s="109"/>
      <c r="D111" s="111"/>
      <c r="E111" s="183"/>
      <c r="F111" s="109"/>
      <c r="G111" s="109"/>
      <c r="H111" s="109"/>
      <c r="J111"/>
      <c r="K111"/>
      <c r="L111"/>
      <c r="M111"/>
      <c r="N111"/>
      <c r="O111"/>
      <c r="P111"/>
      <c r="Q111"/>
      <c r="R111"/>
      <c r="S111"/>
    </row>
    <row r="112" spans="2:19" x14ac:dyDescent="0.25">
      <c r="B112" s="109"/>
      <c r="C112" s="109"/>
      <c r="D112" s="111"/>
      <c r="E112" s="183"/>
      <c r="F112" s="109"/>
      <c r="G112" s="109"/>
      <c r="H112" s="109"/>
      <c r="J112"/>
      <c r="K112"/>
      <c r="L112"/>
      <c r="M112"/>
      <c r="N112"/>
      <c r="O112"/>
      <c r="P112"/>
      <c r="Q112"/>
      <c r="R112"/>
      <c r="S112"/>
    </row>
    <row r="113" spans="2:19" x14ac:dyDescent="0.25">
      <c r="B113" s="109"/>
      <c r="C113" s="109"/>
      <c r="D113" s="111"/>
      <c r="E113" s="183"/>
      <c r="F113" s="109"/>
      <c r="G113" s="109"/>
      <c r="H113" s="109"/>
      <c r="J113"/>
      <c r="K113"/>
      <c r="L113"/>
      <c r="M113"/>
      <c r="N113"/>
      <c r="O113"/>
      <c r="P113"/>
      <c r="Q113"/>
      <c r="R113"/>
      <c r="S113"/>
    </row>
    <row r="114" spans="2:19" x14ac:dyDescent="0.25">
      <c r="B114" s="109"/>
      <c r="C114" s="109"/>
      <c r="D114" s="111"/>
      <c r="E114" s="183"/>
      <c r="F114" s="109"/>
      <c r="G114" s="109"/>
      <c r="H114" s="109"/>
      <c r="J114"/>
      <c r="K114"/>
      <c r="L114"/>
      <c r="M114"/>
      <c r="N114"/>
      <c r="O114"/>
      <c r="P114"/>
      <c r="Q114"/>
      <c r="R114"/>
      <c r="S114"/>
    </row>
    <row r="115" spans="2:19" x14ac:dyDescent="0.25">
      <c r="B115" s="109"/>
      <c r="C115" s="109"/>
      <c r="D115" s="111"/>
      <c r="E115" s="183"/>
      <c r="F115" s="109"/>
      <c r="G115" s="109"/>
      <c r="H115" s="109"/>
      <c r="J115"/>
      <c r="K115"/>
      <c r="L115"/>
      <c r="M115"/>
      <c r="N115"/>
      <c r="O115"/>
      <c r="P115"/>
      <c r="Q115"/>
      <c r="R115"/>
      <c r="S115"/>
    </row>
    <row r="116" spans="2:19" x14ac:dyDescent="0.25">
      <c r="B116" s="109"/>
      <c r="C116" s="109"/>
      <c r="D116" s="111"/>
      <c r="E116" s="183"/>
      <c r="F116" s="109"/>
      <c r="G116" s="109"/>
      <c r="H116" s="109"/>
      <c r="J116"/>
      <c r="K116"/>
      <c r="L116"/>
      <c r="M116"/>
      <c r="N116"/>
      <c r="O116"/>
      <c r="P116"/>
      <c r="Q116"/>
      <c r="R116"/>
      <c r="S116"/>
    </row>
    <row r="117" spans="2:19" x14ac:dyDescent="0.25">
      <c r="B117" s="109"/>
      <c r="C117" s="109"/>
      <c r="D117" s="111"/>
      <c r="E117" s="183"/>
      <c r="F117" s="109"/>
      <c r="G117" s="109"/>
      <c r="H117" s="109"/>
      <c r="J117"/>
      <c r="K117"/>
      <c r="L117"/>
      <c r="M117"/>
      <c r="N117"/>
      <c r="O117"/>
      <c r="P117"/>
      <c r="Q117"/>
      <c r="R117"/>
      <c r="S117"/>
    </row>
    <row r="118" spans="2:19" x14ac:dyDescent="0.25">
      <c r="B118" s="109"/>
      <c r="C118" s="109"/>
      <c r="D118" s="111"/>
      <c r="E118" s="183"/>
      <c r="F118" s="109"/>
      <c r="G118" s="109"/>
      <c r="H118" s="109"/>
      <c r="J118"/>
      <c r="K118"/>
      <c r="L118"/>
      <c r="M118"/>
      <c r="N118"/>
      <c r="O118"/>
      <c r="P118"/>
      <c r="Q118"/>
      <c r="R118"/>
      <c r="S118"/>
    </row>
    <row r="119" spans="2:19" x14ac:dyDescent="0.25">
      <c r="B119" s="109"/>
      <c r="C119" s="109"/>
      <c r="D119" s="111"/>
      <c r="E119" s="183"/>
      <c r="F119" s="109"/>
      <c r="G119" s="109"/>
      <c r="H119" s="109"/>
      <c r="J119"/>
      <c r="K119"/>
      <c r="L119"/>
      <c r="M119"/>
      <c r="N119"/>
      <c r="O119"/>
      <c r="P119"/>
      <c r="Q119"/>
      <c r="R119"/>
      <c r="S119"/>
    </row>
    <row r="120" spans="2:19" x14ac:dyDescent="0.25">
      <c r="B120" s="109"/>
      <c r="C120" s="109"/>
      <c r="D120" s="111"/>
      <c r="E120" s="183"/>
      <c r="F120" s="109"/>
      <c r="G120" s="109"/>
      <c r="H120" s="109"/>
      <c r="J120"/>
      <c r="K120"/>
      <c r="L120"/>
      <c r="M120"/>
      <c r="N120"/>
      <c r="O120"/>
      <c r="P120"/>
      <c r="Q120"/>
      <c r="R120"/>
      <c r="S120"/>
    </row>
    <row r="121" spans="2:19" x14ac:dyDescent="0.25">
      <c r="B121" s="109"/>
      <c r="C121" s="109"/>
      <c r="D121" s="111"/>
      <c r="E121" s="183"/>
      <c r="F121" s="109"/>
      <c r="G121" s="109"/>
      <c r="H121" s="109"/>
      <c r="J121"/>
      <c r="K121"/>
      <c r="L121"/>
      <c r="M121"/>
      <c r="N121"/>
      <c r="O121"/>
      <c r="P121"/>
      <c r="Q121"/>
      <c r="R121"/>
      <c r="S121"/>
    </row>
    <row r="122" spans="2:19" x14ac:dyDescent="0.25">
      <c r="B122" s="109"/>
      <c r="C122" s="109"/>
      <c r="D122" s="111"/>
      <c r="E122" s="183"/>
      <c r="F122" s="109"/>
      <c r="G122" s="109"/>
      <c r="H122" s="109"/>
      <c r="J122"/>
      <c r="K122"/>
      <c r="L122"/>
      <c r="M122"/>
      <c r="N122"/>
      <c r="O122"/>
      <c r="P122"/>
      <c r="Q122"/>
      <c r="R122"/>
      <c r="S122"/>
    </row>
    <row r="123" spans="2:19" x14ac:dyDescent="0.25">
      <c r="B123" s="109"/>
      <c r="C123" s="109"/>
      <c r="D123" s="111"/>
      <c r="E123" s="183"/>
      <c r="F123" s="109"/>
      <c r="G123" s="109"/>
      <c r="H123" s="109"/>
      <c r="J123"/>
      <c r="K123"/>
      <c r="L123"/>
      <c r="M123"/>
      <c r="N123"/>
      <c r="O123"/>
      <c r="P123"/>
      <c r="Q123"/>
      <c r="R123"/>
      <c r="S123"/>
    </row>
    <row r="124" spans="2:19" x14ac:dyDescent="0.25">
      <c r="B124" s="109"/>
      <c r="C124" s="109"/>
      <c r="D124" s="111"/>
      <c r="E124" s="183"/>
      <c r="F124" s="109"/>
      <c r="G124" s="109"/>
      <c r="H124" s="109"/>
      <c r="J124"/>
      <c r="K124"/>
      <c r="L124"/>
      <c r="M124"/>
      <c r="N124"/>
      <c r="O124"/>
      <c r="P124"/>
      <c r="Q124"/>
      <c r="R124"/>
      <c r="S124"/>
    </row>
    <row r="125" spans="2:19" x14ac:dyDescent="0.25">
      <c r="B125" s="109"/>
      <c r="C125" s="109"/>
      <c r="D125" s="111"/>
      <c r="E125" s="183"/>
      <c r="F125" s="109"/>
      <c r="G125" s="109"/>
      <c r="H125" s="109"/>
      <c r="J125"/>
      <c r="K125"/>
      <c r="L125"/>
      <c r="M125"/>
      <c r="N125"/>
      <c r="O125"/>
      <c r="P125"/>
      <c r="Q125"/>
      <c r="R125"/>
      <c r="S125"/>
    </row>
    <row r="126" spans="2:19" x14ac:dyDescent="0.25">
      <c r="B126" s="109"/>
      <c r="C126" s="109"/>
      <c r="D126" s="111"/>
      <c r="E126" s="183"/>
      <c r="F126" s="109"/>
      <c r="G126" s="109"/>
      <c r="H126" s="109"/>
      <c r="J126"/>
      <c r="K126"/>
      <c r="L126"/>
      <c r="M126"/>
      <c r="N126"/>
      <c r="O126"/>
      <c r="P126"/>
      <c r="Q126"/>
      <c r="R126"/>
      <c r="S126"/>
    </row>
    <row r="127" spans="2:19" x14ac:dyDescent="0.25">
      <c r="B127" s="109"/>
      <c r="C127" s="109"/>
      <c r="D127" s="111"/>
      <c r="E127" s="183"/>
      <c r="F127" s="109"/>
      <c r="G127" s="109"/>
      <c r="H127" s="109"/>
      <c r="J127"/>
      <c r="K127"/>
      <c r="L127"/>
      <c r="M127"/>
      <c r="N127"/>
      <c r="O127"/>
      <c r="P127"/>
      <c r="Q127"/>
      <c r="R127"/>
      <c r="S127"/>
    </row>
    <row r="128" spans="2:19" x14ac:dyDescent="0.25">
      <c r="B128" s="109"/>
      <c r="C128" s="109"/>
      <c r="D128" s="111"/>
      <c r="E128" s="183"/>
      <c r="F128" s="109"/>
      <c r="G128" s="109"/>
      <c r="H128" s="109"/>
      <c r="J128"/>
      <c r="K128"/>
      <c r="L128"/>
      <c r="M128"/>
      <c r="N128"/>
      <c r="O128"/>
      <c r="P128"/>
      <c r="Q128"/>
      <c r="R128"/>
      <c r="S128"/>
    </row>
    <row r="129" spans="2:19" x14ac:dyDescent="0.25">
      <c r="B129" s="109"/>
      <c r="C129" s="109"/>
      <c r="D129" s="111"/>
      <c r="E129" s="183"/>
      <c r="F129" s="109"/>
      <c r="G129" s="109"/>
      <c r="H129" s="109"/>
      <c r="J129"/>
      <c r="K129"/>
      <c r="L129"/>
      <c r="M129"/>
      <c r="N129"/>
      <c r="O129"/>
      <c r="P129"/>
      <c r="Q129"/>
      <c r="R129"/>
      <c r="S129"/>
    </row>
    <row r="130" spans="2:19" x14ac:dyDescent="0.25">
      <c r="B130" s="109"/>
      <c r="C130" s="109"/>
      <c r="D130" s="111"/>
      <c r="E130" s="183"/>
      <c r="F130" s="109"/>
      <c r="G130" s="109"/>
      <c r="H130" s="109"/>
      <c r="J130"/>
      <c r="K130"/>
      <c r="L130"/>
      <c r="M130"/>
      <c r="N130"/>
      <c r="O130"/>
      <c r="P130"/>
      <c r="Q130"/>
      <c r="R130"/>
      <c r="S130"/>
    </row>
    <row r="131" spans="2:19" x14ac:dyDescent="0.25">
      <c r="B131" s="109"/>
      <c r="C131" s="109"/>
      <c r="D131" s="111"/>
      <c r="E131" s="183"/>
      <c r="F131" s="109"/>
      <c r="G131" s="109"/>
      <c r="H131" s="109"/>
      <c r="J131"/>
      <c r="K131"/>
      <c r="L131"/>
      <c r="M131"/>
      <c r="N131"/>
      <c r="O131"/>
      <c r="P131"/>
      <c r="Q131"/>
      <c r="R131"/>
      <c r="S131"/>
    </row>
    <row r="132" spans="2:19" x14ac:dyDescent="0.25">
      <c r="B132" s="109"/>
      <c r="C132" s="109"/>
      <c r="D132" s="111"/>
      <c r="E132" s="183"/>
      <c r="F132" s="109"/>
      <c r="G132" s="109"/>
      <c r="H132" s="109"/>
      <c r="J132"/>
      <c r="K132"/>
      <c r="L132"/>
      <c r="M132"/>
      <c r="N132"/>
      <c r="O132"/>
      <c r="P132"/>
      <c r="Q132"/>
      <c r="R132"/>
      <c r="S132"/>
    </row>
    <row r="133" spans="2:19" x14ac:dyDescent="0.25">
      <c r="B133" s="109"/>
      <c r="C133" s="109"/>
      <c r="D133" s="111"/>
      <c r="E133" s="183"/>
      <c r="F133" s="109"/>
      <c r="G133" s="109"/>
      <c r="H133" s="109"/>
      <c r="J133"/>
      <c r="K133"/>
      <c r="L133"/>
      <c r="M133"/>
      <c r="N133"/>
      <c r="O133"/>
      <c r="P133"/>
      <c r="Q133"/>
      <c r="R133"/>
      <c r="S133"/>
    </row>
    <row r="134" spans="2:19" x14ac:dyDescent="0.25">
      <c r="B134" s="109"/>
      <c r="C134" s="109"/>
      <c r="D134" s="111"/>
      <c r="E134" s="183"/>
      <c r="F134" s="109"/>
      <c r="G134" s="109"/>
      <c r="H134" s="109"/>
      <c r="J134"/>
      <c r="K134"/>
      <c r="L134"/>
      <c r="M134"/>
      <c r="N134"/>
      <c r="O134"/>
      <c r="P134"/>
      <c r="Q134"/>
      <c r="R134"/>
      <c r="S134"/>
    </row>
    <row r="135" spans="2:19" x14ac:dyDescent="0.25">
      <c r="B135" s="109"/>
      <c r="C135" s="109"/>
      <c r="D135" s="111"/>
      <c r="E135" s="183"/>
      <c r="F135" s="109"/>
      <c r="G135" s="109"/>
      <c r="H135" s="109"/>
      <c r="J135"/>
      <c r="K135"/>
      <c r="L135"/>
      <c r="M135"/>
      <c r="N135"/>
      <c r="O135"/>
      <c r="P135"/>
      <c r="Q135"/>
      <c r="R135"/>
      <c r="S135"/>
    </row>
    <row r="136" spans="2:19" x14ac:dyDescent="0.25">
      <c r="B136" s="109"/>
      <c r="C136" s="109"/>
      <c r="D136" s="111"/>
      <c r="E136" s="183"/>
      <c r="F136" s="109"/>
      <c r="G136" s="109"/>
      <c r="H136" s="109"/>
      <c r="J136"/>
      <c r="K136"/>
      <c r="L136"/>
      <c r="M136"/>
      <c r="N136"/>
      <c r="O136"/>
      <c r="P136"/>
      <c r="Q136"/>
      <c r="R136"/>
      <c r="S136"/>
    </row>
    <row r="137" spans="2:19" x14ac:dyDescent="0.25">
      <c r="B137" s="109"/>
      <c r="C137" s="109"/>
      <c r="D137" s="111"/>
      <c r="E137" s="183"/>
      <c r="F137" s="109"/>
      <c r="G137" s="109"/>
      <c r="H137" s="109"/>
      <c r="J137"/>
      <c r="K137"/>
      <c r="L137"/>
      <c r="M137"/>
      <c r="N137"/>
      <c r="O137"/>
      <c r="P137"/>
      <c r="Q137"/>
      <c r="R137"/>
      <c r="S137"/>
    </row>
    <row r="138" spans="2:19" x14ac:dyDescent="0.25">
      <c r="B138" s="109"/>
      <c r="C138" s="109"/>
      <c r="D138" s="111"/>
      <c r="E138" s="183"/>
      <c r="F138" s="109"/>
      <c r="G138" s="109"/>
      <c r="H138" s="109"/>
      <c r="J138"/>
      <c r="K138"/>
      <c r="L138"/>
      <c r="M138"/>
      <c r="N138"/>
      <c r="O138"/>
      <c r="P138"/>
      <c r="Q138"/>
      <c r="R138"/>
      <c r="S138"/>
    </row>
    <row r="139" spans="2:19" x14ac:dyDescent="0.25">
      <c r="B139" s="109"/>
      <c r="C139" s="109"/>
      <c r="D139" s="111"/>
      <c r="E139" s="183"/>
      <c r="F139" s="109"/>
      <c r="G139" s="109"/>
      <c r="H139" s="109"/>
      <c r="J139"/>
      <c r="K139"/>
      <c r="L139"/>
      <c r="M139"/>
      <c r="N139"/>
      <c r="O139"/>
      <c r="P139"/>
      <c r="Q139"/>
      <c r="R139"/>
      <c r="S139"/>
    </row>
    <row r="140" spans="2:19" x14ac:dyDescent="0.25">
      <c r="B140" s="109"/>
      <c r="C140" s="109"/>
      <c r="D140" s="111"/>
      <c r="E140" s="183"/>
      <c r="F140" s="109"/>
      <c r="G140" s="109"/>
      <c r="H140" s="109"/>
      <c r="J140"/>
      <c r="K140"/>
      <c r="L140"/>
      <c r="M140"/>
      <c r="N140"/>
      <c r="O140"/>
      <c r="P140"/>
      <c r="Q140"/>
      <c r="R140"/>
      <c r="S140"/>
    </row>
    <row r="141" spans="2:19" x14ac:dyDescent="0.25">
      <c r="B141" s="109"/>
      <c r="C141" s="109"/>
      <c r="D141" s="111"/>
      <c r="E141" s="183"/>
      <c r="F141" s="109"/>
      <c r="G141" s="109"/>
      <c r="H141" s="109"/>
      <c r="J141"/>
      <c r="K141"/>
      <c r="L141"/>
      <c r="M141"/>
      <c r="N141"/>
      <c r="O141"/>
      <c r="P141"/>
      <c r="Q141"/>
      <c r="R141"/>
      <c r="S141"/>
    </row>
    <row r="142" spans="2:19" x14ac:dyDescent="0.25">
      <c r="B142" s="109"/>
      <c r="C142" s="109"/>
      <c r="D142" s="111"/>
      <c r="E142" s="183"/>
      <c r="F142" s="109"/>
      <c r="G142" s="109"/>
      <c r="H142" s="109"/>
      <c r="J142"/>
      <c r="K142"/>
      <c r="L142"/>
      <c r="M142"/>
      <c r="N142"/>
      <c r="O142"/>
      <c r="P142"/>
      <c r="Q142"/>
      <c r="R142"/>
      <c r="S142"/>
    </row>
    <row r="143" spans="2:19" x14ac:dyDescent="0.25">
      <c r="B143" s="109"/>
      <c r="C143" s="109"/>
      <c r="D143" s="111"/>
      <c r="E143" s="183"/>
      <c r="F143" s="109"/>
      <c r="G143" s="109"/>
      <c r="H143" s="109"/>
      <c r="J143"/>
      <c r="K143"/>
      <c r="L143"/>
      <c r="M143"/>
      <c r="N143"/>
      <c r="O143"/>
      <c r="P143"/>
      <c r="Q143"/>
      <c r="R143"/>
      <c r="S143"/>
    </row>
    <row r="144" spans="2:19" x14ac:dyDescent="0.25">
      <c r="B144" s="109"/>
      <c r="C144" s="109"/>
      <c r="D144" s="111"/>
      <c r="E144" s="183"/>
      <c r="F144" s="109"/>
      <c r="G144" s="109"/>
      <c r="H144" s="109"/>
      <c r="J144"/>
      <c r="K144"/>
      <c r="L144"/>
      <c r="M144"/>
      <c r="N144"/>
      <c r="O144"/>
      <c r="P144"/>
      <c r="Q144"/>
      <c r="R144"/>
      <c r="S144"/>
    </row>
    <row r="145" spans="2:19" x14ac:dyDescent="0.25">
      <c r="B145" s="109"/>
      <c r="C145" s="109"/>
      <c r="D145" s="111"/>
      <c r="E145" s="183"/>
      <c r="F145" s="109"/>
      <c r="G145" s="109"/>
      <c r="H145" s="109"/>
      <c r="J145"/>
      <c r="K145"/>
      <c r="L145"/>
      <c r="M145"/>
      <c r="N145"/>
      <c r="O145"/>
      <c r="P145"/>
      <c r="Q145"/>
      <c r="R145"/>
      <c r="S145"/>
    </row>
    <row r="146" spans="2:19" x14ac:dyDescent="0.25">
      <c r="B146" s="109"/>
      <c r="C146" s="109"/>
      <c r="D146" s="111"/>
      <c r="E146" s="183"/>
      <c r="F146" s="109"/>
      <c r="G146" s="109"/>
      <c r="H146" s="109"/>
      <c r="J146"/>
      <c r="K146"/>
      <c r="L146"/>
      <c r="M146"/>
      <c r="N146"/>
      <c r="O146"/>
      <c r="P146"/>
      <c r="Q146"/>
      <c r="R146"/>
      <c r="S146"/>
    </row>
    <row r="147" spans="2:19" x14ac:dyDescent="0.25">
      <c r="B147" s="109"/>
      <c r="C147" s="109"/>
      <c r="D147" s="111"/>
      <c r="E147" s="183"/>
      <c r="F147" s="109"/>
      <c r="G147" s="109"/>
      <c r="H147" s="109"/>
      <c r="J147"/>
      <c r="K147"/>
      <c r="L147"/>
      <c r="M147"/>
      <c r="N147"/>
      <c r="O147"/>
      <c r="P147"/>
      <c r="Q147"/>
      <c r="R147"/>
      <c r="S147"/>
    </row>
    <row r="148" spans="2:19" x14ac:dyDescent="0.25">
      <c r="B148" s="109"/>
      <c r="C148" s="109"/>
      <c r="D148" s="111"/>
      <c r="E148" s="183"/>
      <c r="F148" s="109"/>
      <c r="G148" s="109"/>
      <c r="H148" s="109"/>
      <c r="J148"/>
      <c r="K148"/>
      <c r="L148"/>
      <c r="M148"/>
      <c r="N148"/>
      <c r="O148"/>
      <c r="P148"/>
      <c r="Q148"/>
      <c r="R148"/>
      <c r="S148"/>
    </row>
    <row r="149" spans="2:19" x14ac:dyDescent="0.25">
      <c r="B149" s="109"/>
      <c r="C149" s="109"/>
      <c r="D149" s="111"/>
      <c r="E149" s="183"/>
      <c r="F149" s="109"/>
      <c r="G149" s="109"/>
      <c r="H149" s="109"/>
      <c r="J149"/>
      <c r="K149"/>
      <c r="L149"/>
      <c r="M149"/>
      <c r="N149"/>
      <c r="O149"/>
      <c r="P149"/>
      <c r="Q149"/>
      <c r="R149"/>
      <c r="S149"/>
    </row>
    <row r="150" spans="2:19" x14ac:dyDescent="0.25">
      <c r="B150" s="109"/>
      <c r="C150" s="109"/>
      <c r="D150" s="111"/>
      <c r="E150" s="183"/>
      <c r="F150" s="109"/>
      <c r="G150" s="109"/>
      <c r="H150" s="109"/>
      <c r="J150"/>
      <c r="K150"/>
      <c r="L150"/>
      <c r="M150"/>
      <c r="N150"/>
      <c r="O150"/>
      <c r="P150"/>
      <c r="Q150"/>
      <c r="R150"/>
      <c r="S150"/>
    </row>
    <row r="151" spans="2:19" x14ac:dyDescent="0.25">
      <c r="B151" s="109"/>
      <c r="C151" s="109"/>
      <c r="D151" s="111"/>
      <c r="E151" s="183"/>
      <c r="F151" s="109"/>
      <c r="G151" s="109"/>
      <c r="H151" s="109"/>
      <c r="J151"/>
      <c r="K151"/>
      <c r="L151"/>
      <c r="M151"/>
      <c r="N151"/>
      <c r="O151"/>
      <c r="P151"/>
      <c r="Q151"/>
      <c r="R151"/>
      <c r="S151"/>
    </row>
    <row r="152" spans="2:19" x14ac:dyDescent="0.25">
      <c r="B152" s="109"/>
      <c r="C152" s="109"/>
      <c r="D152" s="111"/>
      <c r="E152" s="183"/>
      <c r="F152" s="109"/>
      <c r="G152" s="109"/>
      <c r="H152" s="109"/>
      <c r="J152"/>
      <c r="K152"/>
      <c r="L152"/>
      <c r="M152"/>
      <c r="N152"/>
      <c r="O152"/>
      <c r="P152"/>
      <c r="Q152"/>
      <c r="R152"/>
      <c r="S152"/>
    </row>
    <row r="153" spans="2:19" x14ac:dyDescent="0.25">
      <c r="B153" s="109"/>
      <c r="C153" s="109"/>
      <c r="D153" s="111"/>
      <c r="E153" s="183"/>
      <c r="F153" s="109"/>
      <c r="G153" s="109"/>
      <c r="H153" s="109"/>
      <c r="J153"/>
      <c r="K153"/>
      <c r="L153"/>
      <c r="M153"/>
      <c r="N153"/>
      <c r="O153"/>
      <c r="P153"/>
      <c r="Q153"/>
      <c r="R153"/>
      <c r="S153"/>
    </row>
    <row r="154" spans="2:19" x14ac:dyDescent="0.25">
      <c r="B154" s="109"/>
      <c r="C154" s="109"/>
      <c r="D154" s="111"/>
      <c r="E154" s="183"/>
      <c r="F154" s="109"/>
      <c r="G154" s="109"/>
      <c r="H154" s="109"/>
      <c r="J154"/>
      <c r="K154"/>
      <c r="L154"/>
      <c r="M154"/>
      <c r="N154"/>
      <c r="O154"/>
      <c r="P154"/>
      <c r="Q154"/>
      <c r="R154"/>
      <c r="S154"/>
    </row>
    <row r="155" spans="2:19" x14ac:dyDescent="0.25">
      <c r="B155" s="109"/>
      <c r="C155" s="109"/>
      <c r="D155" s="111"/>
      <c r="E155" s="183"/>
      <c r="F155" s="109"/>
      <c r="G155" s="109"/>
      <c r="H155" s="109"/>
      <c r="J155"/>
      <c r="K155"/>
      <c r="L155"/>
      <c r="M155"/>
      <c r="N155"/>
      <c r="O155"/>
      <c r="P155"/>
      <c r="Q155"/>
      <c r="R155"/>
      <c r="S155"/>
    </row>
    <row r="156" spans="2:19" x14ac:dyDescent="0.25">
      <c r="B156" s="109"/>
      <c r="C156" s="109"/>
      <c r="D156" s="111"/>
      <c r="E156" s="183"/>
      <c r="F156" s="109"/>
      <c r="G156" s="109"/>
      <c r="H156" s="109"/>
      <c r="J156"/>
      <c r="K156"/>
      <c r="L156"/>
      <c r="M156"/>
      <c r="N156"/>
      <c r="O156"/>
      <c r="P156"/>
      <c r="Q156"/>
      <c r="R156"/>
      <c r="S156"/>
    </row>
    <row r="157" spans="2:19" x14ac:dyDescent="0.25">
      <c r="B157" s="109"/>
      <c r="C157" s="109"/>
      <c r="D157" s="111"/>
      <c r="E157" s="183"/>
      <c r="F157" s="109"/>
      <c r="G157" s="109"/>
      <c r="H157" s="109"/>
      <c r="J157"/>
      <c r="K157"/>
      <c r="L157"/>
      <c r="M157"/>
      <c r="N157"/>
      <c r="O157"/>
      <c r="P157"/>
      <c r="Q157"/>
      <c r="R157"/>
      <c r="S157"/>
    </row>
    <row r="158" spans="2:19" x14ac:dyDescent="0.25">
      <c r="B158" s="109"/>
      <c r="C158" s="109"/>
      <c r="D158" s="111"/>
      <c r="E158" s="183"/>
      <c r="F158" s="109"/>
      <c r="G158" s="109"/>
      <c r="H158" s="109"/>
      <c r="J158"/>
      <c r="K158"/>
      <c r="L158"/>
      <c r="M158"/>
      <c r="N158"/>
      <c r="O158"/>
      <c r="P158"/>
      <c r="Q158"/>
      <c r="R158"/>
      <c r="S158"/>
    </row>
    <row r="159" spans="2:19" x14ac:dyDescent="0.25">
      <c r="B159" s="109"/>
      <c r="C159" s="109"/>
      <c r="D159" s="111"/>
      <c r="E159" s="183"/>
      <c r="F159" s="109"/>
      <c r="G159" s="109"/>
      <c r="H159" s="109"/>
      <c r="J159"/>
      <c r="K159"/>
      <c r="L159"/>
      <c r="M159"/>
      <c r="N159"/>
      <c r="O159"/>
      <c r="P159"/>
      <c r="Q159"/>
      <c r="R159"/>
      <c r="S159"/>
    </row>
    <row r="160" spans="2:19" x14ac:dyDescent="0.25">
      <c r="B160" s="109"/>
      <c r="C160" s="109"/>
      <c r="D160" s="111"/>
      <c r="E160" s="183"/>
      <c r="F160" s="109"/>
      <c r="G160" s="109"/>
      <c r="H160" s="109"/>
      <c r="J160"/>
      <c r="K160"/>
      <c r="L160"/>
      <c r="M160"/>
      <c r="N160"/>
      <c r="O160"/>
      <c r="P160"/>
      <c r="Q160"/>
      <c r="R160"/>
      <c r="S160"/>
    </row>
    <row r="161" spans="2:19" x14ac:dyDescent="0.25">
      <c r="B161" s="109"/>
      <c r="C161" s="109"/>
      <c r="D161" s="111"/>
      <c r="E161" s="183"/>
      <c r="F161" s="109"/>
      <c r="G161" s="109"/>
      <c r="H161" s="109"/>
      <c r="J161"/>
      <c r="K161"/>
      <c r="L161"/>
      <c r="M161"/>
      <c r="N161"/>
      <c r="O161"/>
      <c r="P161"/>
      <c r="Q161"/>
      <c r="R161"/>
      <c r="S161"/>
    </row>
    <row r="162" spans="2:19" x14ac:dyDescent="0.25">
      <c r="B162" s="109"/>
      <c r="C162" s="109"/>
      <c r="D162" s="111"/>
      <c r="E162" s="183"/>
      <c r="F162" s="109"/>
      <c r="G162" s="109"/>
      <c r="H162" s="109"/>
      <c r="J162"/>
      <c r="K162"/>
      <c r="L162"/>
      <c r="M162"/>
      <c r="N162"/>
      <c r="O162"/>
      <c r="P162"/>
      <c r="Q162"/>
      <c r="R162"/>
      <c r="S162"/>
    </row>
    <row r="163" spans="2:19" x14ac:dyDescent="0.25">
      <c r="B163" s="109"/>
      <c r="C163" s="109"/>
      <c r="D163" s="111"/>
      <c r="E163" s="183"/>
      <c r="F163" s="109"/>
      <c r="G163" s="109"/>
      <c r="H163" s="109"/>
      <c r="J163"/>
      <c r="K163"/>
      <c r="L163"/>
      <c r="M163"/>
      <c r="N163"/>
      <c r="O163"/>
      <c r="P163"/>
      <c r="Q163"/>
      <c r="R163"/>
      <c r="S163"/>
    </row>
    <row r="164" spans="2:19" x14ac:dyDescent="0.25">
      <c r="B164" s="109"/>
      <c r="C164" s="109"/>
      <c r="D164" s="111"/>
      <c r="E164" s="183"/>
      <c r="F164" s="109"/>
      <c r="G164" s="109"/>
      <c r="H164" s="109"/>
      <c r="J164"/>
      <c r="K164"/>
      <c r="L164"/>
      <c r="M164"/>
      <c r="N164"/>
      <c r="O164"/>
      <c r="P164"/>
      <c r="Q164"/>
      <c r="R164"/>
      <c r="S164"/>
    </row>
    <row r="165" spans="2:19" x14ac:dyDescent="0.25">
      <c r="B165" s="109"/>
      <c r="C165" s="109"/>
      <c r="D165" s="111"/>
      <c r="E165" s="183"/>
      <c r="F165" s="109"/>
      <c r="G165" s="109"/>
      <c r="H165" s="109"/>
      <c r="J165"/>
      <c r="K165"/>
      <c r="L165"/>
      <c r="M165"/>
      <c r="N165"/>
      <c r="O165"/>
      <c r="P165"/>
      <c r="Q165"/>
      <c r="R165"/>
      <c r="S165"/>
    </row>
    <row r="166" spans="2:19" x14ac:dyDescent="0.25">
      <c r="B166" s="109"/>
      <c r="C166" s="109"/>
      <c r="D166" s="111"/>
      <c r="E166" s="183"/>
      <c r="F166" s="109"/>
      <c r="G166" s="109"/>
      <c r="H166" s="109"/>
      <c r="J166"/>
      <c r="K166"/>
      <c r="L166"/>
      <c r="M166"/>
      <c r="N166"/>
      <c r="O166"/>
      <c r="P166"/>
      <c r="Q166"/>
      <c r="R166"/>
      <c r="S166"/>
    </row>
    <row r="167" spans="2:19" x14ac:dyDescent="0.25">
      <c r="B167" s="109"/>
      <c r="C167" s="109"/>
      <c r="D167" s="111"/>
      <c r="E167" s="183"/>
      <c r="F167" s="109"/>
      <c r="G167" s="109"/>
      <c r="H167" s="109"/>
      <c r="J167"/>
      <c r="K167"/>
      <c r="L167"/>
      <c r="M167"/>
      <c r="N167"/>
      <c r="O167"/>
      <c r="P167"/>
      <c r="Q167"/>
      <c r="R167"/>
      <c r="S167"/>
    </row>
    <row r="168" spans="2:19" x14ac:dyDescent="0.25">
      <c r="B168" s="109"/>
      <c r="C168" s="109"/>
      <c r="D168" s="111"/>
      <c r="E168" s="183"/>
      <c r="F168" s="109"/>
      <c r="G168" s="109"/>
      <c r="H168" s="109"/>
      <c r="J168"/>
      <c r="K168"/>
      <c r="L168"/>
      <c r="M168"/>
      <c r="N168"/>
      <c r="O168"/>
      <c r="P168"/>
      <c r="Q168"/>
      <c r="R168"/>
      <c r="S168"/>
    </row>
    <row r="169" spans="2:19" x14ac:dyDescent="0.25">
      <c r="B169" s="109"/>
      <c r="C169" s="109"/>
      <c r="D169" s="111"/>
      <c r="E169" s="183"/>
      <c r="F169" s="109"/>
      <c r="G169" s="109"/>
      <c r="H169" s="109"/>
      <c r="J169"/>
      <c r="K169"/>
      <c r="L169"/>
      <c r="M169"/>
      <c r="N169"/>
      <c r="O169"/>
      <c r="P169"/>
      <c r="Q169"/>
      <c r="R169"/>
      <c r="S169"/>
    </row>
    <row r="170" spans="2:19" x14ac:dyDescent="0.25">
      <c r="B170" s="109"/>
      <c r="C170" s="109"/>
      <c r="D170" s="111"/>
      <c r="E170" s="183"/>
      <c r="F170" s="109"/>
      <c r="G170" s="109"/>
      <c r="H170" s="109"/>
      <c r="J170"/>
      <c r="K170"/>
      <c r="L170"/>
      <c r="M170"/>
      <c r="N170"/>
      <c r="O170"/>
      <c r="P170"/>
      <c r="Q170"/>
      <c r="R170"/>
      <c r="S170"/>
    </row>
    <row r="171" spans="2:19" x14ac:dyDescent="0.25">
      <c r="B171" s="109"/>
      <c r="C171" s="109"/>
      <c r="D171" s="111"/>
      <c r="E171" s="183"/>
      <c r="F171" s="109"/>
      <c r="G171" s="109"/>
      <c r="H171" s="109"/>
      <c r="J171"/>
      <c r="K171"/>
      <c r="L171"/>
      <c r="M171"/>
      <c r="N171"/>
      <c r="O171"/>
      <c r="P171"/>
      <c r="Q171"/>
      <c r="R171"/>
      <c r="S171"/>
    </row>
    <row r="172" spans="2:19" x14ac:dyDescent="0.25">
      <c r="B172" s="109"/>
      <c r="C172" s="109"/>
      <c r="D172" s="111"/>
      <c r="E172" s="183"/>
      <c r="F172" s="109"/>
      <c r="G172" s="109"/>
      <c r="H172" s="109"/>
      <c r="J172"/>
      <c r="K172"/>
      <c r="L172"/>
      <c r="M172"/>
      <c r="N172"/>
      <c r="O172"/>
      <c r="P172"/>
      <c r="Q172"/>
      <c r="R172"/>
      <c r="S172"/>
    </row>
    <row r="173" spans="2:19" x14ac:dyDescent="0.25">
      <c r="B173" s="109"/>
      <c r="C173" s="109"/>
      <c r="D173" s="111"/>
      <c r="E173" s="183"/>
      <c r="F173" s="109"/>
      <c r="G173" s="109"/>
      <c r="H173" s="109"/>
      <c r="J173"/>
      <c r="K173"/>
      <c r="L173"/>
      <c r="M173"/>
      <c r="N173"/>
      <c r="O173"/>
      <c r="P173"/>
      <c r="Q173"/>
      <c r="R173"/>
      <c r="S173"/>
    </row>
    <row r="174" spans="2:19" x14ac:dyDescent="0.25">
      <c r="B174" s="109"/>
      <c r="C174" s="109"/>
      <c r="D174" s="111"/>
      <c r="E174" s="183"/>
      <c r="F174" s="109"/>
      <c r="G174" s="109"/>
      <c r="H174" s="109"/>
      <c r="J174"/>
      <c r="K174"/>
      <c r="L174"/>
      <c r="M174"/>
      <c r="N174"/>
      <c r="O174"/>
      <c r="P174"/>
      <c r="Q174"/>
      <c r="R174"/>
      <c r="S174"/>
    </row>
    <row r="175" spans="2:19" x14ac:dyDescent="0.25">
      <c r="B175" s="109"/>
      <c r="C175" s="109"/>
      <c r="D175" s="111"/>
      <c r="E175" s="183"/>
      <c r="F175" s="109"/>
      <c r="G175" s="109"/>
      <c r="H175" s="109"/>
      <c r="J175"/>
      <c r="K175"/>
      <c r="L175"/>
      <c r="M175"/>
      <c r="N175"/>
      <c r="O175"/>
      <c r="P175"/>
      <c r="Q175"/>
      <c r="R175"/>
      <c r="S175"/>
    </row>
    <row r="176" spans="2:19" x14ac:dyDescent="0.25">
      <c r="B176" s="109"/>
      <c r="C176" s="109"/>
      <c r="D176" s="111"/>
      <c r="E176" s="183"/>
      <c r="F176" s="109"/>
      <c r="G176" s="109"/>
      <c r="H176" s="109"/>
      <c r="J176"/>
      <c r="K176"/>
      <c r="L176"/>
      <c r="M176"/>
      <c r="N176"/>
      <c r="O176"/>
      <c r="P176"/>
      <c r="Q176"/>
      <c r="R176"/>
      <c r="S176"/>
    </row>
    <row r="177" spans="2:19" x14ac:dyDescent="0.25">
      <c r="B177" s="109"/>
      <c r="C177" s="109"/>
      <c r="D177" s="111"/>
      <c r="E177" s="183"/>
      <c r="F177" s="109"/>
      <c r="G177" s="109"/>
      <c r="H177" s="109"/>
      <c r="J177"/>
      <c r="K177"/>
      <c r="L177"/>
      <c r="M177"/>
      <c r="N177"/>
      <c r="O177"/>
      <c r="P177"/>
      <c r="Q177"/>
      <c r="R177"/>
      <c r="S177"/>
    </row>
    <row r="178" spans="2:19" x14ac:dyDescent="0.25">
      <c r="B178" s="109"/>
      <c r="C178" s="109"/>
      <c r="D178" s="111"/>
      <c r="E178" s="183"/>
      <c r="F178" s="109"/>
      <c r="G178" s="109"/>
      <c r="H178" s="109"/>
      <c r="J178"/>
      <c r="K178"/>
      <c r="L178"/>
      <c r="M178"/>
      <c r="N178"/>
      <c r="O178"/>
      <c r="P178"/>
      <c r="Q178"/>
      <c r="R178"/>
      <c r="S178"/>
    </row>
    <row r="179" spans="2:19" x14ac:dyDescent="0.25">
      <c r="B179" s="109"/>
      <c r="C179" s="109"/>
      <c r="D179" s="111"/>
      <c r="E179" s="183"/>
      <c r="F179" s="109"/>
      <c r="G179" s="109"/>
      <c r="H179" s="109"/>
      <c r="J179"/>
      <c r="K179"/>
      <c r="L179"/>
      <c r="M179"/>
      <c r="N179"/>
      <c r="O179"/>
      <c r="P179"/>
      <c r="Q179"/>
      <c r="R179"/>
      <c r="S179"/>
    </row>
    <row r="180" spans="2:19" x14ac:dyDescent="0.25">
      <c r="B180" s="109"/>
      <c r="C180" s="109"/>
      <c r="D180" s="111"/>
      <c r="E180" s="183"/>
      <c r="F180" s="109"/>
      <c r="G180" s="109"/>
      <c r="H180" s="109"/>
      <c r="J180"/>
      <c r="K180"/>
      <c r="L180"/>
      <c r="M180"/>
      <c r="N180"/>
      <c r="O180"/>
      <c r="P180"/>
      <c r="Q180"/>
      <c r="R180"/>
      <c r="S180"/>
    </row>
    <row r="181" spans="2:19" x14ac:dyDescent="0.25">
      <c r="B181" s="109"/>
      <c r="C181" s="109"/>
      <c r="D181" s="111"/>
      <c r="E181" s="183"/>
      <c r="F181" s="109"/>
      <c r="G181" s="109"/>
      <c r="H181" s="109"/>
      <c r="J181"/>
      <c r="K181"/>
      <c r="L181"/>
      <c r="M181"/>
      <c r="N181"/>
      <c r="O181"/>
      <c r="P181"/>
      <c r="Q181"/>
      <c r="R181"/>
      <c r="S181"/>
    </row>
    <row r="182" spans="2:19" x14ac:dyDescent="0.25">
      <c r="B182" s="109"/>
      <c r="C182" s="109"/>
      <c r="D182" s="111"/>
      <c r="E182" s="183"/>
      <c r="F182" s="109"/>
      <c r="G182" s="109"/>
      <c r="H182" s="109"/>
      <c r="J182"/>
      <c r="K182"/>
      <c r="L182"/>
      <c r="M182"/>
      <c r="N182"/>
      <c r="O182"/>
      <c r="P182"/>
      <c r="Q182"/>
      <c r="R182"/>
      <c r="S182"/>
    </row>
    <row r="183" spans="2:19" x14ac:dyDescent="0.25">
      <c r="B183" s="109"/>
      <c r="C183" s="109"/>
      <c r="D183" s="111"/>
      <c r="E183" s="183"/>
      <c r="F183" s="109"/>
      <c r="G183" s="109"/>
      <c r="H183" s="109"/>
      <c r="J183"/>
      <c r="K183"/>
      <c r="L183"/>
      <c r="M183"/>
      <c r="N183"/>
      <c r="O183"/>
      <c r="P183"/>
      <c r="Q183"/>
      <c r="R183"/>
      <c r="S183"/>
    </row>
    <row r="184" spans="2:19" x14ac:dyDescent="0.25">
      <c r="B184" s="109"/>
      <c r="C184" s="109"/>
      <c r="D184" s="111"/>
      <c r="E184" s="183"/>
      <c r="F184" s="109"/>
      <c r="G184" s="109"/>
      <c r="H184" s="109"/>
      <c r="J184"/>
      <c r="K184"/>
      <c r="L184"/>
      <c r="M184"/>
      <c r="N184"/>
      <c r="O184"/>
      <c r="P184"/>
      <c r="Q184"/>
      <c r="R184"/>
      <c r="S184"/>
    </row>
    <row r="185" spans="2:19" x14ac:dyDescent="0.25">
      <c r="B185" s="109"/>
      <c r="C185" s="109"/>
      <c r="D185" s="111"/>
      <c r="E185" s="183"/>
      <c r="F185" s="109"/>
      <c r="G185" s="109"/>
      <c r="H185" s="109"/>
      <c r="J185"/>
      <c r="K185"/>
      <c r="L185"/>
      <c r="M185"/>
      <c r="N185"/>
      <c r="O185"/>
      <c r="P185"/>
      <c r="Q185"/>
      <c r="R185"/>
      <c r="S185"/>
    </row>
    <row r="186" spans="2:19" x14ac:dyDescent="0.25">
      <c r="B186" s="109"/>
      <c r="C186" s="109"/>
      <c r="D186" s="111"/>
      <c r="E186" s="183"/>
      <c r="F186" s="109"/>
      <c r="G186" s="109"/>
      <c r="H186" s="109"/>
      <c r="J186"/>
      <c r="K186"/>
      <c r="L186"/>
      <c r="M186"/>
      <c r="N186"/>
      <c r="O186"/>
      <c r="P186"/>
      <c r="Q186"/>
      <c r="R186"/>
      <c r="S186"/>
    </row>
    <row r="187" spans="2:19" x14ac:dyDescent="0.25">
      <c r="B187" s="109"/>
      <c r="C187" s="109"/>
      <c r="D187" s="111"/>
      <c r="E187" s="183"/>
      <c r="F187" s="109"/>
      <c r="G187" s="109"/>
      <c r="H187" s="109"/>
      <c r="J187"/>
      <c r="K187"/>
      <c r="L187"/>
      <c r="M187"/>
      <c r="N187"/>
      <c r="O187"/>
      <c r="P187"/>
      <c r="Q187"/>
      <c r="R187"/>
      <c r="S187"/>
    </row>
    <row r="188" spans="2:19" x14ac:dyDescent="0.25">
      <c r="B188" s="109"/>
      <c r="C188" s="109"/>
      <c r="D188" s="111"/>
      <c r="E188" s="183"/>
      <c r="F188" s="109"/>
      <c r="G188" s="109"/>
      <c r="H188" s="109"/>
      <c r="J188"/>
      <c r="K188"/>
      <c r="L188"/>
      <c r="M188"/>
      <c r="N188"/>
      <c r="O188"/>
      <c r="P188"/>
      <c r="Q188"/>
      <c r="R188"/>
      <c r="S188"/>
    </row>
    <row r="189" spans="2:19" x14ac:dyDescent="0.25">
      <c r="B189" s="109"/>
      <c r="C189" s="109"/>
      <c r="D189" s="111"/>
      <c r="E189" s="183"/>
      <c r="F189" s="109"/>
      <c r="G189" s="109"/>
      <c r="H189" s="109"/>
      <c r="J189"/>
      <c r="K189"/>
      <c r="L189"/>
      <c r="M189"/>
      <c r="N189"/>
      <c r="O189"/>
      <c r="P189"/>
      <c r="Q189"/>
      <c r="R189"/>
      <c r="S189"/>
    </row>
    <row r="190" spans="2:19" x14ac:dyDescent="0.25">
      <c r="B190" s="109"/>
      <c r="C190" s="109"/>
      <c r="D190" s="111"/>
      <c r="E190" s="183"/>
      <c r="F190" s="109"/>
      <c r="G190" s="109"/>
      <c r="H190" s="109"/>
      <c r="J190"/>
      <c r="K190"/>
      <c r="L190"/>
      <c r="M190"/>
      <c r="N190"/>
      <c r="O190"/>
      <c r="P190"/>
      <c r="Q190"/>
      <c r="R190"/>
      <c r="S190"/>
    </row>
    <row r="191" spans="2:19" x14ac:dyDescent="0.25">
      <c r="B191" s="109"/>
      <c r="C191" s="109"/>
      <c r="D191" s="111"/>
      <c r="E191" s="183"/>
      <c r="F191" s="109"/>
      <c r="G191" s="109"/>
      <c r="H191" s="109"/>
      <c r="J191"/>
      <c r="K191"/>
      <c r="L191"/>
      <c r="M191"/>
      <c r="N191"/>
      <c r="O191"/>
      <c r="P191"/>
      <c r="Q191"/>
      <c r="R191"/>
      <c r="S191"/>
    </row>
    <row r="192" spans="2:19" x14ac:dyDescent="0.25">
      <c r="B192" s="109"/>
      <c r="C192" s="109"/>
      <c r="D192" s="111"/>
      <c r="E192" s="183"/>
      <c r="F192" s="109"/>
      <c r="G192" s="109"/>
      <c r="H192" s="109"/>
      <c r="J192"/>
      <c r="K192"/>
      <c r="L192"/>
      <c r="M192"/>
      <c r="N192"/>
      <c r="O192"/>
      <c r="P192"/>
      <c r="Q192"/>
      <c r="R192"/>
      <c r="S192"/>
    </row>
    <row r="193" spans="2:19" x14ac:dyDescent="0.25">
      <c r="B193" s="109"/>
      <c r="C193" s="109"/>
      <c r="D193" s="111"/>
      <c r="E193" s="183"/>
      <c r="F193" s="109"/>
      <c r="G193" s="109"/>
      <c r="H193" s="109"/>
      <c r="J193"/>
      <c r="K193"/>
      <c r="L193"/>
      <c r="M193"/>
      <c r="N193"/>
      <c r="O193"/>
      <c r="P193"/>
      <c r="Q193"/>
      <c r="R193"/>
      <c r="S193"/>
    </row>
    <row r="194" spans="2:19" x14ac:dyDescent="0.25">
      <c r="B194" s="109"/>
      <c r="C194" s="109"/>
      <c r="D194" s="111"/>
      <c r="E194" s="183"/>
      <c r="F194" s="109"/>
      <c r="G194" s="109"/>
      <c r="H194" s="109"/>
      <c r="J194"/>
      <c r="K194"/>
      <c r="L194"/>
      <c r="M194"/>
      <c r="N194"/>
      <c r="O194"/>
      <c r="P194"/>
      <c r="Q194"/>
      <c r="R194"/>
      <c r="S194"/>
    </row>
    <row r="195" spans="2:19" x14ac:dyDescent="0.25">
      <c r="B195" s="109"/>
      <c r="C195" s="109"/>
      <c r="D195" s="111"/>
      <c r="E195" s="183"/>
      <c r="F195" s="109"/>
      <c r="G195" s="109"/>
      <c r="H195" s="109"/>
      <c r="J195"/>
      <c r="K195"/>
      <c r="L195"/>
      <c r="M195"/>
      <c r="N195"/>
      <c r="O195"/>
      <c r="P195"/>
      <c r="Q195"/>
      <c r="R195"/>
      <c r="S195"/>
    </row>
    <row r="196" spans="2:19" x14ac:dyDescent="0.25">
      <c r="B196" s="109"/>
      <c r="C196" s="109"/>
      <c r="D196" s="111"/>
      <c r="E196" s="183"/>
      <c r="F196" s="109"/>
      <c r="G196" s="109"/>
      <c r="H196" s="109"/>
      <c r="J196"/>
      <c r="K196"/>
      <c r="L196"/>
      <c r="M196"/>
      <c r="N196"/>
      <c r="O196"/>
      <c r="P196"/>
      <c r="Q196"/>
      <c r="R196"/>
      <c r="S196"/>
    </row>
    <row r="197" spans="2:19" x14ac:dyDescent="0.25">
      <c r="B197" s="109"/>
      <c r="C197" s="109"/>
      <c r="D197" s="111"/>
      <c r="E197" s="183"/>
      <c r="F197" s="109"/>
      <c r="G197" s="109"/>
      <c r="H197" s="109"/>
      <c r="J197"/>
      <c r="K197"/>
      <c r="L197"/>
      <c r="M197"/>
      <c r="N197"/>
      <c r="O197"/>
      <c r="P197"/>
      <c r="Q197"/>
      <c r="R197"/>
      <c r="S197"/>
    </row>
    <row r="198" spans="2:19" x14ac:dyDescent="0.25">
      <c r="B198" s="109"/>
      <c r="C198" s="109"/>
      <c r="D198" s="111"/>
      <c r="E198" s="183"/>
      <c r="F198" s="109"/>
      <c r="G198" s="109"/>
      <c r="H198" s="109"/>
      <c r="J198"/>
      <c r="K198"/>
      <c r="L198"/>
      <c r="M198"/>
      <c r="N198"/>
      <c r="O198"/>
      <c r="P198"/>
      <c r="Q198"/>
      <c r="R198"/>
      <c r="S198"/>
    </row>
    <row r="199" spans="2:19" x14ac:dyDescent="0.25">
      <c r="B199" s="109"/>
      <c r="C199" s="109"/>
      <c r="D199" s="111"/>
      <c r="E199" s="183"/>
      <c r="F199" s="109"/>
      <c r="G199" s="109"/>
      <c r="H199" s="109"/>
      <c r="J199"/>
      <c r="K199"/>
      <c r="L199"/>
      <c r="M199"/>
      <c r="N199"/>
      <c r="O199"/>
      <c r="P199"/>
      <c r="Q199"/>
      <c r="R199"/>
      <c r="S199"/>
    </row>
    <row r="200" spans="2:19" x14ac:dyDescent="0.25">
      <c r="B200" s="109"/>
      <c r="C200" s="109"/>
      <c r="D200" s="111"/>
      <c r="E200" s="183"/>
      <c r="F200" s="109"/>
      <c r="G200" s="109"/>
      <c r="H200" s="109"/>
      <c r="J200"/>
      <c r="K200"/>
      <c r="L200"/>
      <c r="M200"/>
      <c r="N200"/>
      <c r="O200"/>
      <c r="P200"/>
      <c r="Q200"/>
      <c r="R200"/>
      <c r="S200"/>
    </row>
    <row r="201" spans="2:19" x14ac:dyDescent="0.25">
      <c r="B201" s="109"/>
      <c r="C201" s="109"/>
      <c r="D201" s="111"/>
      <c r="E201" s="183"/>
      <c r="F201" s="109"/>
      <c r="G201" s="109"/>
      <c r="H201" s="109"/>
      <c r="J201"/>
      <c r="K201"/>
      <c r="L201"/>
      <c r="M201"/>
      <c r="N201"/>
      <c r="O201"/>
      <c r="P201"/>
      <c r="Q201"/>
      <c r="R201"/>
      <c r="S201"/>
    </row>
    <row r="202" spans="2:19" x14ac:dyDescent="0.25">
      <c r="B202" s="109"/>
      <c r="C202" s="109"/>
      <c r="D202" s="111"/>
      <c r="E202" s="183"/>
      <c r="F202" s="109"/>
      <c r="G202" s="109"/>
      <c r="H202" s="109"/>
      <c r="J202"/>
      <c r="K202"/>
      <c r="L202"/>
      <c r="M202"/>
      <c r="N202"/>
      <c r="O202"/>
      <c r="P202"/>
      <c r="Q202"/>
      <c r="R202"/>
      <c r="S202"/>
    </row>
    <row r="203" spans="2:19" x14ac:dyDescent="0.25">
      <c r="B203" s="109"/>
      <c r="C203" s="109"/>
      <c r="D203" s="111"/>
      <c r="E203" s="183"/>
      <c r="F203" s="109"/>
      <c r="G203" s="109"/>
      <c r="H203" s="109"/>
      <c r="J203"/>
      <c r="K203"/>
      <c r="L203"/>
      <c r="M203"/>
      <c r="N203"/>
      <c r="O203"/>
      <c r="P203"/>
      <c r="Q203"/>
      <c r="R203"/>
      <c r="S203"/>
    </row>
    <row r="204" spans="2:19" x14ac:dyDescent="0.25">
      <c r="B204" s="109"/>
      <c r="C204" s="109"/>
      <c r="D204" s="111"/>
      <c r="E204" s="183"/>
      <c r="F204" s="109"/>
      <c r="G204" s="109"/>
      <c r="H204" s="109"/>
      <c r="J204"/>
      <c r="K204"/>
      <c r="L204"/>
      <c r="M204"/>
      <c r="N204"/>
      <c r="O204"/>
      <c r="P204"/>
      <c r="Q204"/>
      <c r="R204"/>
      <c r="S204"/>
    </row>
    <row r="205" spans="2:19" x14ac:dyDescent="0.25">
      <c r="B205" s="109"/>
      <c r="C205" s="109"/>
      <c r="D205" s="111"/>
      <c r="E205" s="183"/>
      <c r="F205" s="109"/>
      <c r="G205" s="109"/>
      <c r="H205" s="109"/>
      <c r="J205"/>
      <c r="K205"/>
      <c r="L205"/>
      <c r="M205"/>
      <c r="N205"/>
      <c r="O205"/>
      <c r="P205"/>
      <c r="Q205"/>
      <c r="R205"/>
      <c r="S205"/>
    </row>
    <row r="206" spans="2:19" x14ac:dyDescent="0.25">
      <c r="B206" s="109"/>
      <c r="C206" s="109"/>
      <c r="D206" s="111"/>
      <c r="E206" s="183"/>
      <c r="F206" s="109"/>
      <c r="G206" s="109"/>
      <c r="H206" s="109"/>
      <c r="J206"/>
      <c r="K206"/>
      <c r="L206"/>
      <c r="M206"/>
      <c r="N206"/>
      <c r="O206"/>
      <c r="P206"/>
      <c r="Q206"/>
      <c r="R206"/>
      <c r="S206"/>
    </row>
    <row r="207" spans="2:19" x14ac:dyDescent="0.25">
      <c r="B207" s="109"/>
      <c r="C207" s="109"/>
      <c r="D207" s="111"/>
      <c r="E207" s="183"/>
      <c r="F207" s="109"/>
      <c r="G207" s="109"/>
      <c r="H207" s="109"/>
      <c r="J207"/>
      <c r="K207"/>
      <c r="L207"/>
      <c r="M207"/>
      <c r="N207"/>
      <c r="O207"/>
      <c r="P207"/>
      <c r="Q207"/>
      <c r="R207"/>
      <c r="S207"/>
    </row>
    <row r="208" spans="2:19" x14ac:dyDescent="0.25">
      <c r="B208" s="109"/>
      <c r="C208" s="109"/>
      <c r="D208" s="111"/>
      <c r="E208" s="183"/>
      <c r="F208" s="109"/>
      <c r="G208" s="109"/>
      <c r="H208" s="109"/>
      <c r="J208"/>
      <c r="K208"/>
      <c r="L208"/>
      <c r="M208"/>
      <c r="N208"/>
      <c r="O208"/>
      <c r="P208"/>
      <c r="Q208"/>
      <c r="R208"/>
      <c r="S208"/>
    </row>
    <row r="209" spans="2:19" x14ac:dyDescent="0.25">
      <c r="B209" s="109"/>
      <c r="C209" s="109"/>
      <c r="D209" s="111"/>
      <c r="E209" s="183"/>
      <c r="F209" s="109"/>
      <c r="G209" s="109"/>
      <c r="H209" s="109"/>
      <c r="J209"/>
      <c r="K209"/>
      <c r="L209"/>
      <c r="M209"/>
      <c r="N209"/>
      <c r="O209"/>
      <c r="P209"/>
      <c r="Q209"/>
      <c r="R209"/>
      <c r="S209"/>
    </row>
    <row r="210" spans="2:19" x14ac:dyDescent="0.25">
      <c r="B210" s="109"/>
      <c r="C210" s="109"/>
      <c r="D210" s="111"/>
      <c r="E210" s="183"/>
      <c r="F210" s="109"/>
      <c r="G210" s="109"/>
      <c r="H210" s="109"/>
      <c r="J210"/>
      <c r="K210"/>
      <c r="L210"/>
      <c r="M210"/>
      <c r="N210"/>
      <c r="O210"/>
      <c r="P210"/>
      <c r="Q210"/>
      <c r="R210"/>
      <c r="S210"/>
    </row>
    <row r="211" spans="2:19" x14ac:dyDescent="0.25">
      <c r="B211" s="109"/>
      <c r="C211" s="109"/>
      <c r="D211" s="111"/>
      <c r="E211" s="183"/>
      <c r="F211" s="109"/>
      <c r="G211" s="109"/>
      <c r="H211" s="109"/>
      <c r="J211"/>
      <c r="K211"/>
      <c r="L211"/>
      <c r="M211"/>
      <c r="N211"/>
      <c r="O211"/>
      <c r="P211"/>
      <c r="Q211"/>
      <c r="R211"/>
      <c r="S211"/>
    </row>
    <row r="212" spans="2:19" x14ac:dyDescent="0.25">
      <c r="B212" s="109"/>
      <c r="C212" s="109"/>
      <c r="D212" s="111"/>
      <c r="E212" s="183"/>
      <c r="F212" s="109"/>
      <c r="G212" s="109"/>
      <c r="H212" s="109"/>
      <c r="J212"/>
      <c r="K212"/>
      <c r="L212"/>
      <c r="M212"/>
      <c r="N212"/>
      <c r="O212"/>
      <c r="P212"/>
      <c r="Q212"/>
      <c r="R212"/>
      <c r="S212"/>
    </row>
    <row r="213" spans="2:19" x14ac:dyDescent="0.25">
      <c r="B213" s="109"/>
      <c r="C213" s="109"/>
      <c r="D213" s="111"/>
      <c r="E213" s="183"/>
      <c r="F213" s="109"/>
      <c r="G213" s="109"/>
      <c r="H213" s="109"/>
      <c r="J213"/>
      <c r="K213"/>
      <c r="L213"/>
      <c r="M213"/>
      <c r="N213"/>
      <c r="O213"/>
      <c r="P213"/>
      <c r="Q213"/>
      <c r="R213"/>
      <c r="S213"/>
    </row>
    <row r="214" spans="2:19" x14ac:dyDescent="0.25">
      <c r="B214" s="109"/>
      <c r="C214" s="109"/>
      <c r="D214" s="111"/>
      <c r="E214" s="183"/>
      <c r="F214" s="109"/>
      <c r="G214" s="109"/>
      <c r="H214" s="109"/>
      <c r="J214"/>
      <c r="K214"/>
      <c r="L214"/>
      <c r="M214"/>
      <c r="N214"/>
      <c r="O214"/>
      <c r="P214"/>
      <c r="Q214"/>
      <c r="R214"/>
      <c r="S214"/>
    </row>
    <row r="215" spans="2:19" x14ac:dyDescent="0.25">
      <c r="B215" s="109"/>
      <c r="C215" s="109"/>
      <c r="D215" s="111"/>
      <c r="E215" s="183"/>
      <c r="F215" s="109"/>
      <c r="G215" s="109"/>
      <c r="H215" s="109"/>
      <c r="J215"/>
      <c r="K215"/>
      <c r="L215"/>
      <c r="M215"/>
      <c r="N215"/>
      <c r="O215"/>
      <c r="P215"/>
      <c r="Q215"/>
      <c r="R215"/>
      <c r="S215"/>
    </row>
    <row r="216" spans="2:19" x14ac:dyDescent="0.25">
      <c r="B216" s="109"/>
      <c r="C216" s="109"/>
      <c r="D216" s="111"/>
      <c r="E216" s="183"/>
      <c r="F216" s="109"/>
      <c r="G216" s="109"/>
      <c r="H216" s="109"/>
      <c r="J216"/>
      <c r="K216"/>
      <c r="L216"/>
      <c r="M216"/>
      <c r="N216"/>
      <c r="O216"/>
      <c r="P216"/>
      <c r="Q216"/>
      <c r="R216"/>
      <c r="S216"/>
    </row>
    <row r="217" spans="2:19" x14ac:dyDescent="0.25">
      <c r="B217" s="109"/>
      <c r="C217" s="109"/>
      <c r="D217" s="111"/>
      <c r="E217" s="183"/>
      <c r="F217" s="109"/>
      <c r="G217" s="109"/>
      <c r="H217" s="109"/>
      <c r="J217"/>
      <c r="K217"/>
      <c r="L217"/>
      <c r="M217"/>
      <c r="N217"/>
      <c r="O217"/>
      <c r="P217"/>
      <c r="Q217"/>
      <c r="R217"/>
      <c r="S217"/>
    </row>
    <row r="218" spans="2:19" x14ac:dyDescent="0.25">
      <c r="B218" s="109"/>
      <c r="C218" s="109"/>
      <c r="D218" s="111"/>
      <c r="E218" s="183"/>
      <c r="F218" s="109"/>
      <c r="G218" s="109"/>
      <c r="H218" s="109"/>
      <c r="J218"/>
      <c r="K218"/>
      <c r="L218"/>
      <c r="M218"/>
      <c r="N218"/>
      <c r="O218"/>
      <c r="P218"/>
      <c r="Q218"/>
      <c r="R218"/>
      <c r="S218"/>
    </row>
    <row r="219" spans="2:19" x14ac:dyDescent="0.25">
      <c r="B219" s="109"/>
      <c r="C219" s="109"/>
      <c r="D219" s="111"/>
      <c r="E219" s="183"/>
      <c r="F219" s="109"/>
      <c r="G219" s="109"/>
      <c r="H219" s="109"/>
      <c r="J219"/>
      <c r="K219"/>
      <c r="L219"/>
      <c r="M219"/>
      <c r="N219"/>
      <c r="O219"/>
      <c r="P219"/>
      <c r="Q219"/>
      <c r="R219"/>
      <c r="S219"/>
    </row>
    <row r="220" spans="2:19" x14ac:dyDescent="0.25">
      <c r="B220" s="109"/>
      <c r="C220" s="109"/>
      <c r="D220" s="111"/>
      <c r="E220" s="183"/>
      <c r="F220" s="109"/>
      <c r="G220" s="109"/>
      <c r="H220" s="109"/>
      <c r="J220"/>
      <c r="K220"/>
      <c r="L220"/>
      <c r="M220"/>
      <c r="N220"/>
      <c r="O220"/>
      <c r="P220"/>
      <c r="Q220"/>
      <c r="R220"/>
      <c r="S220"/>
    </row>
    <row r="221" spans="2:19" x14ac:dyDescent="0.25">
      <c r="B221" s="109"/>
      <c r="C221" s="109"/>
      <c r="D221" s="111"/>
      <c r="E221" s="183"/>
      <c r="F221" s="109"/>
      <c r="G221" s="109"/>
      <c r="H221" s="109"/>
      <c r="J221"/>
      <c r="K221"/>
      <c r="L221"/>
      <c r="M221"/>
      <c r="N221"/>
      <c r="O221"/>
      <c r="P221"/>
      <c r="Q221"/>
      <c r="R221"/>
      <c r="S221"/>
    </row>
    <row r="222" spans="2:19" x14ac:dyDescent="0.25">
      <c r="B222" s="109"/>
      <c r="C222" s="109"/>
      <c r="D222" s="111"/>
      <c r="E222" s="183"/>
      <c r="F222" s="109"/>
      <c r="G222" s="109"/>
      <c r="H222" s="109"/>
      <c r="J222"/>
      <c r="K222"/>
      <c r="L222"/>
      <c r="M222"/>
      <c r="N222"/>
      <c r="O222"/>
      <c r="P222"/>
      <c r="Q222"/>
      <c r="R222"/>
      <c r="S222"/>
    </row>
    <row r="223" spans="2:19" x14ac:dyDescent="0.25">
      <c r="B223" s="109"/>
      <c r="C223" s="109"/>
      <c r="D223" s="111"/>
      <c r="E223" s="183"/>
      <c r="F223" s="109"/>
      <c r="G223" s="109"/>
      <c r="H223" s="109"/>
      <c r="J223"/>
      <c r="K223"/>
      <c r="L223"/>
      <c r="M223"/>
      <c r="N223"/>
      <c r="O223"/>
      <c r="P223"/>
      <c r="Q223"/>
      <c r="R223"/>
      <c r="S223"/>
    </row>
    <row r="224" spans="2:19" x14ac:dyDescent="0.25">
      <c r="B224" s="109"/>
      <c r="C224" s="109"/>
      <c r="D224" s="111"/>
      <c r="E224" s="183"/>
      <c r="F224" s="109"/>
      <c r="G224" s="109"/>
      <c r="H224" s="109"/>
      <c r="J224"/>
      <c r="K224"/>
      <c r="L224"/>
      <c r="M224"/>
      <c r="N224"/>
      <c r="O224"/>
      <c r="P224"/>
      <c r="Q224"/>
      <c r="R224"/>
      <c r="S224"/>
    </row>
    <row r="225" spans="2:19" x14ac:dyDescent="0.25">
      <c r="B225" s="109"/>
      <c r="C225" s="109"/>
      <c r="D225" s="111"/>
      <c r="E225" s="183"/>
      <c r="F225" s="109"/>
      <c r="G225" s="109"/>
      <c r="H225" s="109"/>
      <c r="J225"/>
      <c r="K225"/>
      <c r="L225"/>
      <c r="M225"/>
      <c r="N225"/>
      <c r="O225"/>
      <c r="P225"/>
      <c r="Q225"/>
      <c r="R225"/>
      <c r="S225"/>
    </row>
    <row r="226" spans="2:19" x14ac:dyDescent="0.25">
      <c r="B226" s="109"/>
      <c r="C226" s="109"/>
      <c r="D226" s="111"/>
      <c r="E226" s="183"/>
      <c r="F226" s="109"/>
      <c r="G226" s="109"/>
      <c r="H226" s="109"/>
      <c r="J226"/>
      <c r="K226"/>
      <c r="L226"/>
      <c r="M226"/>
      <c r="N226"/>
      <c r="O226"/>
      <c r="P226"/>
      <c r="Q226"/>
      <c r="R226"/>
      <c r="S226"/>
    </row>
    <row r="227" spans="2:19" x14ac:dyDescent="0.25">
      <c r="B227" s="109"/>
      <c r="C227" s="109"/>
      <c r="D227" s="111"/>
      <c r="E227" s="183"/>
      <c r="F227" s="109"/>
      <c r="G227" s="109"/>
      <c r="H227" s="109"/>
      <c r="J227"/>
      <c r="K227"/>
      <c r="L227"/>
      <c r="M227"/>
      <c r="N227"/>
      <c r="O227"/>
      <c r="P227"/>
      <c r="Q227"/>
      <c r="R227"/>
      <c r="S227"/>
    </row>
    <row r="228" spans="2:19" x14ac:dyDescent="0.25">
      <c r="B228" s="109"/>
      <c r="C228" s="109"/>
      <c r="D228" s="111"/>
      <c r="E228" s="183"/>
      <c r="F228" s="109"/>
      <c r="G228" s="109"/>
      <c r="H228" s="109"/>
      <c r="J228"/>
      <c r="K228"/>
      <c r="L228"/>
      <c r="M228"/>
      <c r="N228"/>
      <c r="O228"/>
      <c r="P228"/>
      <c r="Q228"/>
      <c r="R228"/>
      <c r="S228"/>
    </row>
    <row r="229" spans="2:19" x14ac:dyDescent="0.25">
      <c r="B229" s="109"/>
      <c r="C229" s="109"/>
      <c r="D229" s="111"/>
      <c r="E229" s="183"/>
      <c r="F229" s="109"/>
      <c r="G229" s="109"/>
      <c r="H229" s="109"/>
      <c r="J229"/>
      <c r="K229"/>
      <c r="L229"/>
      <c r="M229"/>
      <c r="N229"/>
      <c r="O229"/>
      <c r="P229"/>
      <c r="Q229"/>
      <c r="R229"/>
      <c r="S229"/>
    </row>
    <row r="230" spans="2:19" x14ac:dyDescent="0.25">
      <c r="B230" s="109"/>
      <c r="C230" s="109"/>
      <c r="D230" s="111"/>
      <c r="E230" s="183"/>
      <c r="F230" s="109"/>
      <c r="G230" s="109"/>
      <c r="H230" s="109"/>
      <c r="J230"/>
      <c r="K230"/>
      <c r="L230"/>
      <c r="M230"/>
      <c r="N230"/>
      <c r="O230"/>
      <c r="P230"/>
      <c r="Q230"/>
      <c r="R230"/>
      <c r="S230"/>
    </row>
    <row r="231" spans="2:19" x14ac:dyDescent="0.25">
      <c r="B231" s="109"/>
      <c r="C231" s="109"/>
      <c r="D231" s="111"/>
      <c r="E231" s="183"/>
      <c r="F231" s="109"/>
      <c r="G231" s="109"/>
      <c r="H231" s="109"/>
      <c r="J231"/>
      <c r="K231"/>
      <c r="L231"/>
      <c r="M231"/>
      <c r="N231"/>
      <c r="O231"/>
      <c r="P231"/>
      <c r="Q231"/>
      <c r="R231"/>
      <c r="S231"/>
    </row>
    <row r="232" spans="2:19" x14ac:dyDescent="0.25">
      <c r="B232" s="109"/>
      <c r="C232" s="109"/>
      <c r="D232" s="111"/>
      <c r="E232" s="183"/>
      <c r="F232" s="109"/>
      <c r="G232" s="109"/>
      <c r="H232" s="109"/>
      <c r="J232"/>
      <c r="K232"/>
      <c r="L232"/>
      <c r="M232"/>
      <c r="N232"/>
      <c r="O232"/>
      <c r="P232"/>
      <c r="Q232"/>
      <c r="R232"/>
      <c r="S232"/>
    </row>
    <row r="233" spans="2:19" x14ac:dyDescent="0.25">
      <c r="B233" s="109"/>
      <c r="C233" s="109"/>
      <c r="D233" s="111"/>
      <c r="E233" s="183"/>
      <c r="F233" s="109"/>
      <c r="G233" s="109"/>
      <c r="H233" s="109"/>
      <c r="J233"/>
      <c r="K233"/>
      <c r="L233"/>
      <c r="M233"/>
      <c r="N233"/>
      <c r="O233"/>
      <c r="P233"/>
      <c r="Q233"/>
      <c r="R233"/>
      <c r="S233"/>
    </row>
    <row r="234" spans="2:19" x14ac:dyDescent="0.25">
      <c r="B234" s="109"/>
      <c r="C234" s="109"/>
      <c r="D234" s="111"/>
      <c r="E234" s="183"/>
      <c r="F234" s="109"/>
      <c r="G234" s="109"/>
      <c r="H234" s="109"/>
      <c r="J234"/>
      <c r="K234"/>
      <c r="L234"/>
      <c r="M234"/>
      <c r="N234"/>
      <c r="O234"/>
      <c r="P234"/>
      <c r="Q234"/>
      <c r="R234"/>
      <c r="S234"/>
    </row>
    <row r="235" spans="2:19" x14ac:dyDescent="0.25">
      <c r="B235" s="109"/>
      <c r="C235" s="109"/>
      <c r="D235" s="111"/>
      <c r="E235" s="183"/>
      <c r="F235" s="109"/>
      <c r="G235" s="109"/>
      <c r="H235" s="109"/>
      <c r="J235"/>
      <c r="K235"/>
      <c r="L235"/>
      <c r="M235"/>
      <c r="N235"/>
      <c r="O235"/>
      <c r="P235"/>
      <c r="Q235"/>
      <c r="R235"/>
      <c r="S235"/>
    </row>
    <row r="236" spans="2:19" x14ac:dyDescent="0.25">
      <c r="B236" s="109"/>
      <c r="C236" s="109"/>
      <c r="D236" s="111"/>
      <c r="E236" s="183"/>
      <c r="F236" s="109"/>
      <c r="G236" s="109"/>
      <c r="H236" s="109"/>
      <c r="J236"/>
      <c r="K236"/>
      <c r="L236"/>
      <c r="M236"/>
      <c r="N236"/>
      <c r="O236"/>
      <c r="P236"/>
      <c r="Q236"/>
      <c r="R236"/>
      <c r="S236"/>
    </row>
    <row r="237" spans="2:19" x14ac:dyDescent="0.25">
      <c r="B237" s="109"/>
      <c r="C237" s="109"/>
      <c r="D237" s="111"/>
      <c r="E237" s="183"/>
      <c r="F237" s="109"/>
      <c r="G237" s="109"/>
      <c r="H237" s="109"/>
      <c r="J237"/>
      <c r="K237"/>
      <c r="L237"/>
      <c r="M237"/>
      <c r="N237"/>
      <c r="O237"/>
      <c r="P237"/>
      <c r="Q237"/>
      <c r="R237"/>
      <c r="S237"/>
    </row>
    <row r="238" spans="2:19" x14ac:dyDescent="0.25">
      <c r="B238" s="109"/>
      <c r="C238" s="109"/>
      <c r="D238" s="111"/>
      <c r="E238" s="183"/>
      <c r="F238" s="109"/>
      <c r="G238" s="109"/>
      <c r="H238" s="109"/>
      <c r="J238"/>
      <c r="K238"/>
      <c r="L238"/>
      <c r="M238"/>
      <c r="N238"/>
      <c r="O238"/>
      <c r="P238"/>
      <c r="Q238"/>
      <c r="R238"/>
      <c r="S238"/>
    </row>
    <row r="239" spans="2:19" x14ac:dyDescent="0.25">
      <c r="B239" s="109"/>
      <c r="C239" s="109"/>
      <c r="D239" s="111"/>
      <c r="E239" s="183"/>
      <c r="F239" s="109"/>
      <c r="G239" s="109"/>
      <c r="H239" s="109"/>
      <c r="J239"/>
      <c r="K239"/>
      <c r="L239"/>
      <c r="M239"/>
      <c r="N239"/>
      <c r="O239"/>
      <c r="P239"/>
      <c r="Q239"/>
      <c r="R239"/>
      <c r="S239"/>
    </row>
    <row r="240" spans="2:19" x14ac:dyDescent="0.25">
      <c r="B240" s="109"/>
      <c r="C240" s="109"/>
      <c r="D240" s="111"/>
      <c r="E240" s="183"/>
      <c r="F240" s="109"/>
      <c r="G240" s="109"/>
      <c r="H240" s="109"/>
      <c r="J240"/>
      <c r="K240"/>
      <c r="L240"/>
      <c r="M240"/>
      <c r="N240"/>
      <c r="O240"/>
      <c r="P240"/>
      <c r="Q240"/>
      <c r="R240"/>
      <c r="S240"/>
    </row>
    <row r="241" spans="2:19" x14ac:dyDescent="0.25">
      <c r="B241" s="109"/>
      <c r="C241" s="109"/>
      <c r="D241" s="111"/>
      <c r="E241" s="183"/>
      <c r="F241" s="109"/>
      <c r="G241" s="109"/>
      <c r="H241" s="109"/>
      <c r="J241"/>
      <c r="K241"/>
      <c r="L241"/>
      <c r="M241"/>
      <c r="N241"/>
      <c r="O241"/>
      <c r="P241"/>
      <c r="Q241"/>
      <c r="R241"/>
      <c r="S241"/>
    </row>
    <row r="242" spans="2:19" x14ac:dyDescent="0.25">
      <c r="B242" s="109"/>
      <c r="C242" s="109"/>
      <c r="D242" s="111"/>
      <c r="E242" s="183"/>
      <c r="F242" s="109"/>
      <c r="G242" s="109"/>
      <c r="H242" s="109"/>
      <c r="J242"/>
      <c r="K242"/>
      <c r="L242"/>
      <c r="M242"/>
      <c r="N242"/>
      <c r="O242"/>
      <c r="P242"/>
      <c r="Q242"/>
      <c r="R242"/>
      <c r="S242"/>
    </row>
    <row r="243" spans="2:19" x14ac:dyDescent="0.25">
      <c r="B243" s="109"/>
      <c r="C243" s="109"/>
      <c r="D243" s="111"/>
      <c r="E243" s="183"/>
      <c r="F243" s="109"/>
      <c r="G243" s="109"/>
      <c r="H243" s="109"/>
      <c r="J243"/>
      <c r="K243"/>
      <c r="L243"/>
      <c r="M243"/>
      <c r="N243"/>
      <c r="O243"/>
      <c r="P243"/>
      <c r="Q243"/>
      <c r="R243"/>
      <c r="S243"/>
    </row>
    <row r="244" spans="2:19" x14ac:dyDescent="0.25">
      <c r="B244" s="109"/>
      <c r="C244" s="109"/>
      <c r="D244" s="111"/>
      <c r="E244" s="183"/>
      <c r="F244" s="109"/>
      <c r="G244" s="109"/>
      <c r="H244" s="109"/>
      <c r="J244"/>
      <c r="K244"/>
      <c r="L244"/>
      <c r="M244"/>
      <c r="N244"/>
      <c r="O244"/>
      <c r="P244"/>
      <c r="Q244"/>
      <c r="R244"/>
      <c r="S244"/>
    </row>
    <row r="245" spans="2:19" x14ac:dyDescent="0.25">
      <c r="B245" s="109"/>
      <c r="C245" s="109"/>
      <c r="D245" s="111"/>
      <c r="E245" s="183"/>
      <c r="F245" s="109"/>
      <c r="G245" s="109"/>
      <c r="H245" s="109"/>
      <c r="J245"/>
      <c r="K245"/>
      <c r="L245"/>
      <c r="M245"/>
      <c r="N245"/>
      <c r="O245"/>
      <c r="P245"/>
      <c r="Q245"/>
      <c r="R245"/>
      <c r="S245"/>
    </row>
    <row r="246" spans="2:19" x14ac:dyDescent="0.25">
      <c r="B246" s="109"/>
      <c r="C246" s="109"/>
      <c r="D246" s="111"/>
      <c r="E246" s="183"/>
      <c r="F246" s="109"/>
      <c r="G246" s="109"/>
      <c r="H246" s="109"/>
      <c r="J246"/>
      <c r="K246"/>
      <c r="L246"/>
      <c r="M246"/>
      <c r="N246"/>
      <c r="O246"/>
      <c r="P246"/>
      <c r="Q246"/>
      <c r="R246"/>
      <c r="S246"/>
    </row>
    <row r="247" spans="2:19" x14ac:dyDescent="0.25">
      <c r="B247" s="109"/>
      <c r="C247" s="109"/>
      <c r="D247" s="111"/>
      <c r="E247" s="183"/>
      <c r="F247" s="109"/>
      <c r="G247" s="109"/>
      <c r="H247" s="109"/>
      <c r="J247"/>
      <c r="K247"/>
      <c r="L247"/>
      <c r="M247"/>
      <c r="N247"/>
      <c r="O247"/>
      <c r="P247"/>
      <c r="Q247"/>
      <c r="R247"/>
      <c r="S247"/>
    </row>
    <row r="248" spans="2:19" x14ac:dyDescent="0.25">
      <c r="B248" s="109"/>
      <c r="C248" s="109"/>
      <c r="D248" s="111"/>
      <c r="E248" s="183"/>
      <c r="F248" s="109"/>
      <c r="G248" s="109"/>
      <c r="H248" s="109"/>
      <c r="J248"/>
      <c r="K248"/>
      <c r="L248"/>
      <c r="M248"/>
      <c r="N248"/>
      <c r="O248"/>
      <c r="P248"/>
      <c r="Q248"/>
      <c r="R248"/>
      <c r="S248"/>
    </row>
    <row r="249" spans="2:19" x14ac:dyDescent="0.25">
      <c r="B249" s="109"/>
      <c r="C249" s="109"/>
      <c r="D249" s="111"/>
      <c r="E249" s="183"/>
      <c r="F249" s="109"/>
      <c r="G249" s="109"/>
      <c r="H249" s="109"/>
      <c r="J249"/>
      <c r="K249"/>
      <c r="L249"/>
      <c r="M249"/>
      <c r="N249"/>
      <c r="O249"/>
      <c r="P249"/>
      <c r="Q249"/>
      <c r="R249"/>
      <c r="S249"/>
    </row>
    <row r="250" spans="2:19" x14ac:dyDescent="0.25">
      <c r="B250" s="109"/>
      <c r="C250" s="109"/>
      <c r="D250" s="111"/>
      <c r="E250" s="183"/>
      <c r="F250" s="109"/>
      <c r="G250" s="109"/>
      <c r="H250" s="109"/>
      <c r="J250"/>
      <c r="K250"/>
      <c r="L250"/>
      <c r="M250"/>
      <c r="N250"/>
      <c r="O250"/>
      <c r="P250"/>
      <c r="Q250"/>
      <c r="R250"/>
      <c r="S250"/>
    </row>
    <row r="251" spans="2:19" x14ac:dyDescent="0.25">
      <c r="B251" s="109"/>
      <c r="C251" s="109"/>
      <c r="D251" s="111"/>
      <c r="E251" s="183"/>
      <c r="F251" s="109"/>
      <c r="G251" s="109"/>
      <c r="H251" s="109"/>
      <c r="J251"/>
      <c r="K251"/>
      <c r="L251"/>
      <c r="M251"/>
      <c r="N251"/>
      <c r="O251"/>
      <c r="P251"/>
      <c r="Q251"/>
      <c r="R251"/>
      <c r="S251"/>
    </row>
    <row r="252" spans="2:19" x14ac:dyDescent="0.25">
      <c r="B252" s="109"/>
      <c r="C252" s="109"/>
      <c r="D252" s="111"/>
      <c r="E252" s="183"/>
      <c r="F252" s="109"/>
      <c r="G252" s="109"/>
      <c r="H252" s="109"/>
      <c r="J252"/>
      <c r="K252"/>
      <c r="L252"/>
      <c r="M252"/>
      <c r="N252"/>
      <c r="O252"/>
      <c r="P252"/>
      <c r="Q252"/>
      <c r="R252"/>
      <c r="S252"/>
    </row>
  </sheetData>
  <autoFilter ref="B9:O75">
    <filterColumn colId="0" showButton="0"/>
    <filterColumn colId="1" showButton="0"/>
    <filterColumn colId="2" showButton="0"/>
    <filterColumn colId="3" showButton="0"/>
    <filterColumn colId="6" showButton="0"/>
    <filterColumn colId="7" showButton="0"/>
    <filterColumn colId="8" showButton="0"/>
    <filterColumn colId="10" showButton="0"/>
    <filterColumn colId="11" showButton="0"/>
    <filterColumn colId="12" hiddenButton="1" showButton="0"/>
  </autoFilter>
  <mergeCells count="87">
    <mergeCell ref="N60:N61"/>
    <mergeCell ref="N66:N67"/>
    <mergeCell ref="N47:N48"/>
    <mergeCell ref="N25:N26"/>
    <mergeCell ref="N38:N39"/>
    <mergeCell ref="N12:N13"/>
    <mergeCell ref="N15:N16"/>
    <mergeCell ref="N43:N44"/>
    <mergeCell ref="N45:N46"/>
    <mergeCell ref="N52:N53"/>
    <mergeCell ref="K62:K74"/>
    <mergeCell ref="B9:F9"/>
    <mergeCell ref="H9:K9"/>
    <mergeCell ref="G9:G10"/>
    <mergeCell ref="K50:K54"/>
    <mergeCell ref="K55:K58"/>
    <mergeCell ref="I62:I74"/>
    <mergeCell ref="J50:J54"/>
    <mergeCell ref="J55:J58"/>
    <mergeCell ref="J62:J74"/>
    <mergeCell ref="K11:K13"/>
    <mergeCell ref="J25:J26"/>
    <mergeCell ref="K31:K34"/>
    <mergeCell ref="H25:H49"/>
    <mergeCell ref="B38:B39"/>
    <mergeCell ref="C38:C39"/>
    <mergeCell ref="K25:K26"/>
    <mergeCell ref="K21:K24"/>
    <mergeCell ref="J14:J20"/>
    <mergeCell ref="H21:H24"/>
    <mergeCell ref="B45:B46"/>
    <mergeCell ref="J28:J30"/>
    <mergeCell ref="K28:K30"/>
    <mergeCell ref="J31:J34"/>
    <mergeCell ref="J35:J37"/>
    <mergeCell ref="B43:B44"/>
    <mergeCell ref="J43:J49"/>
    <mergeCell ref="K43:K49"/>
    <mergeCell ref="K14:K20"/>
    <mergeCell ref="B15:B16"/>
    <mergeCell ref="B66:B67"/>
    <mergeCell ref="C66:C67"/>
    <mergeCell ref="B60:B61"/>
    <mergeCell ref="B47:B48"/>
    <mergeCell ref="I60:I61"/>
    <mergeCell ref="H62:H74"/>
    <mergeCell ref="H60:H61"/>
    <mergeCell ref="H50:H54"/>
    <mergeCell ref="H55:H58"/>
    <mergeCell ref="I55:I58"/>
    <mergeCell ref="B52:B53"/>
    <mergeCell ref="I25:I49"/>
    <mergeCell ref="I50:I54"/>
    <mergeCell ref="C25:C26"/>
    <mergeCell ref="J11:J13"/>
    <mergeCell ref="B12:B13"/>
    <mergeCell ref="B19:B20"/>
    <mergeCell ref="J21:J24"/>
    <mergeCell ref="I21:I24"/>
    <mergeCell ref="H11:H13"/>
    <mergeCell ref="G15:G16"/>
    <mergeCell ref="I11:I13"/>
    <mergeCell ref="I14:I20"/>
    <mergeCell ref="O60:O61"/>
    <mergeCell ref="O62:O74"/>
    <mergeCell ref="B6:O7"/>
    <mergeCell ref="B3:O5"/>
    <mergeCell ref="O11:O13"/>
    <mergeCell ref="O14:O20"/>
    <mergeCell ref="O21:O24"/>
    <mergeCell ref="O25:O49"/>
    <mergeCell ref="O50:O54"/>
    <mergeCell ref="O55:O58"/>
    <mergeCell ref="L9:O9"/>
    <mergeCell ref="B8:K8"/>
    <mergeCell ref="K35:K37"/>
    <mergeCell ref="J38:J42"/>
    <mergeCell ref="K38:K42"/>
    <mergeCell ref="H14:H20"/>
    <mergeCell ref="P55:P58"/>
    <mergeCell ref="P60:P61"/>
    <mergeCell ref="P62:P74"/>
    <mergeCell ref="P11:P13"/>
    <mergeCell ref="P14:P20"/>
    <mergeCell ref="P21:P24"/>
    <mergeCell ref="P25:P49"/>
    <mergeCell ref="P50:P5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9"/>
  <sheetViews>
    <sheetView workbookViewId="0">
      <selection activeCell="F15" sqref="F15"/>
    </sheetView>
  </sheetViews>
  <sheetFormatPr baseColWidth="10" defaultRowHeight="15.75" x14ac:dyDescent="0.25"/>
  <cols>
    <col min="2" max="2" width="15.75" customWidth="1"/>
    <col min="3" max="3" width="13.75" customWidth="1"/>
  </cols>
  <sheetData>
    <row r="1" spans="2:3" ht="16.5" thickBot="1" x14ac:dyDescent="0.3"/>
    <row r="2" spans="2:3" ht="32.25" thickBot="1" x14ac:dyDescent="0.3">
      <c r="B2" s="191" t="s">
        <v>486</v>
      </c>
      <c r="C2" s="192" t="s">
        <v>487</v>
      </c>
    </row>
    <row r="3" spans="2:3" ht="16.5" thickBot="1" x14ac:dyDescent="0.3">
      <c r="B3" s="193" t="s">
        <v>488</v>
      </c>
      <c r="C3" s="194">
        <v>1</v>
      </c>
    </row>
    <row r="4" spans="2:3" ht="16.5" thickBot="1" x14ac:dyDescent="0.3">
      <c r="B4" s="193" t="s">
        <v>489</v>
      </c>
      <c r="C4" s="194">
        <v>1</v>
      </c>
    </row>
    <row r="5" spans="2:3" ht="16.5" thickBot="1" x14ac:dyDescent="0.3">
      <c r="B5" s="193" t="s">
        <v>490</v>
      </c>
      <c r="C5" s="194">
        <v>0.88</v>
      </c>
    </row>
    <row r="6" spans="2:3" ht="16.5" thickBot="1" x14ac:dyDescent="0.3">
      <c r="B6" s="193" t="s">
        <v>491</v>
      </c>
      <c r="C6" s="194">
        <v>0.81</v>
      </c>
    </row>
    <row r="7" spans="2:3" ht="16.5" thickBot="1" x14ac:dyDescent="0.3">
      <c r="B7" s="193" t="s">
        <v>492</v>
      </c>
      <c r="C7" s="194">
        <v>0.92</v>
      </c>
    </row>
    <row r="8" spans="2:3" ht="32.25" thickBot="1" x14ac:dyDescent="0.3">
      <c r="B8" s="193" t="s">
        <v>493</v>
      </c>
      <c r="C8" s="194">
        <v>1</v>
      </c>
    </row>
    <row r="9" spans="2:3" ht="32.25" thickBot="1" x14ac:dyDescent="0.3">
      <c r="B9" s="193" t="s">
        <v>494</v>
      </c>
      <c r="C9" s="194">
        <v>0.4</v>
      </c>
    </row>
    <row r="10" spans="2:3" ht="16.5" thickBot="1" x14ac:dyDescent="0.3">
      <c r="B10" s="193" t="s">
        <v>495</v>
      </c>
      <c r="C10" s="194">
        <v>0.35</v>
      </c>
    </row>
    <row r="11" spans="2:3" ht="32.25" thickBot="1" x14ac:dyDescent="0.3">
      <c r="B11" s="193" t="s">
        <v>496</v>
      </c>
      <c r="C11" s="194">
        <v>0.73</v>
      </c>
    </row>
    <row r="12" spans="2:3" ht="16.5" thickBot="1" x14ac:dyDescent="0.3">
      <c r="B12" s="195" t="s">
        <v>497</v>
      </c>
      <c r="C12" s="196">
        <v>0.79</v>
      </c>
    </row>
    <row r="13" spans="2:3" ht="23.25" x14ac:dyDescent="0.35">
      <c r="B13" s="197"/>
      <c r="C13" s="198"/>
    </row>
    <row r="14" spans="2:3" ht="16.5" thickBot="1" x14ac:dyDescent="0.3">
      <c r="B14" s="199"/>
      <c r="C14" s="199"/>
    </row>
    <row r="15" spans="2:3" ht="16.5" thickBot="1" x14ac:dyDescent="0.3">
      <c r="B15" s="200" t="s">
        <v>84</v>
      </c>
      <c r="C15" s="201" t="s">
        <v>498</v>
      </c>
    </row>
    <row r="16" spans="2:3" ht="95.25" thickBot="1" x14ac:dyDescent="0.3">
      <c r="B16" s="202" t="s">
        <v>27</v>
      </c>
      <c r="C16" s="203">
        <v>1</v>
      </c>
    </row>
    <row r="17" spans="2:3" ht="111" thickBot="1" x14ac:dyDescent="0.3">
      <c r="B17" s="202" t="s">
        <v>241</v>
      </c>
      <c r="C17" s="203">
        <v>1</v>
      </c>
    </row>
    <row r="18" spans="2:3" ht="111" thickBot="1" x14ac:dyDescent="0.3">
      <c r="B18" s="202" t="s">
        <v>31</v>
      </c>
      <c r="C18" s="203">
        <v>0.1</v>
      </c>
    </row>
    <row r="19" spans="2:3" ht="79.5" thickBot="1" x14ac:dyDescent="0.3">
      <c r="B19" s="202" t="s">
        <v>35</v>
      </c>
      <c r="C19" s="203">
        <v>1</v>
      </c>
    </row>
    <row r="20" spans="2:3" ht="95.25" thickBot="1" x14ac:dyDescent="0.3">
      <c r="B20" s="202" t="s">
        <v>36</v>
      </c>
      <c r="C20" s="203">
        <v>1</v>
      </c>
    </row>
    <row r="21" spans="2:3" ht="95.25" thickBot="1" x14ac:dyDescent="0.3">
      <c r="B21" s="202" t="s">
        <v>39</v>
      </c>
      <c r="C21" s="203">
        <v>1</v>
      </c>
    </row>
    <row r="22" spans="2:3" ht="95.25" thickBot="1" x14ac:dyDescent="0.3">
      <c r="B22" s="202" t="s">
        <v>40</v>
      </c>
      <c r="C22" s="203">
        <v>1</v>
      </c>
    </row>
    <row r="23" spans="2:3" ht="79.5" thickBot="1" x14ac:dyDescent="0.3">
      <c r="B23" s="202" t="s">
        <v>42</v>
      </c>
      <c r="C23" s="203">
        <v>1</v>
      </c>
    </row>
    <row r="24" spans="2:3" ht="111" thickBot="1" x14ac:dyDescent="0.3">
      <c r="B24" s="202" t="s">
        <v>43</v>
      </c>
      <c r="C24" s="203">
        <v>0.4</v>
      </c>
    </row>
    <row r="25" spans="2:3" ht="95.25" thickBot="1" x14ac:dyDescent="0.3">
      <c r="B25" s="202" t="s">
        <v>44</v>
      </c>
      <c r="C25" s="203">
        <v>1</v>
      </c>
    </row>
    <row r="26" spans="2:3" ht="79.5" thickBot="1" x14ac:dyDescent="0.3">
      <c r="B26" s="202" t="s">
        <v>45</v>
      </c>
      <c r="C26" s="204" t="s">
        <v>424</v>
      </c>
    </row>
    <row r="27" spans="2:3" ht="111" thickBot="1" x14ac:dyDescent="0.3">
      <c r="B27" s="202" t="s">
        <v>231</v>
      </c>
      <c r="C27" s="203">
        <v>1</v>
      </c>
    </row>
    <row r="28" spans="2:3" ht="79.5" thickBot="1" x14ac:dyDescent="0.3">
      <c r="B28" s="202" t="s">
        <v>48</v>
      </c>
      <c r="C28" s="203">
        <v>0</v>
      </c>
    </row>
    <row r="29" spans="2:3" ht="48" thickBot="1" x14ac:dyDescent="0.3">
      <c r="B29" s="202" t="s">
        <v>49</v>
      </c>
      <c r="C29" s="203">
        <v>0</v>
      </c>
    </row>
    <row r="30" spans="2:3" ht="79.5" thickBot="1" x14ac:dyDescent="0.3">
      <c r="B30" s="202" t="s">
        <v>50</v>
      </c>
      <c r="C30" s="203">
        <v>1</v>
      </c>
    </row>
    <row r="31" spans="2:3" ht="63.75" thickBot="1" x14ac:dyDescent="0.3">
      <c r="B31" s="202" t="s">
        <v>51</v>
      </c>
      <c r="C31" s="203">
        <v>1</v>
      </c>
    </row>
    <row r="32" spans="2:3" ht="126.75" thickBot="1" x14ac:dyDescent="0.3">
      <c r="B32" s="202" t="s">
        <v>212</v>
      </c>
      <c r="C32" s="203">
        <v>1</v>
      </c>
    </row>
    <row r="33" spans="2:3" ht="63.75" thickBot="1" x14ac:dyDescent="0.3">
      <c r="B33" s="202" t="s">
        <v>53</v>
      </c>
      <c r="C33" s="203">
        <v>1</v>
      </c>
    </row>
    <row r="34" spans="2:3" ht="79.5" thickBot="1" x14ac:dyDescent="0.3">
      <c r="B34" s="202" t="s">
        <v>61</v>
      </c>
      <c r="C34" s="203">
        <v>1</v>
      </c>
    </row>
    <row r="35" spans="2:3" ht="78" customHeight="1" x14ac:dyDescent="0.25">
      <c r="B35" s="319" t="s">
        <v>62</v>
      </c>
      <c r="C35" s="321">
        <v>0.9</v>
      </c>
    </row>
    <row r="36" spans="2:3" ht="16.5" thickBot="1" x14ac:dyDescent="0.3">
      <c r="B36" s="320"/>
      <c r="C36" s="322"/>
    </row>
    <row r="37" spans="2:3" ht="158.25" thickBot="1" x14ac:dyDescent="0.3">
      <c r="B37" s="202" t="s">
        <v>244</v>
      </c>
      <c r="C37" s="203">
        <v>0.9</v>
      </c>
    </row>
    <row r="38" spans="2:3" ht="48" thickBot="1" x14ac:dyDescent="0.3">
      <c r="B38" s="202" t="s">
        <v>214</v>
      </c>
      <c r="C38" s="203">
        <v>1</v>
      </c>
    </row>
    <row r="39" spans="2:3" x14ac:dyDescent="0.25">
      <c r="B39" s="205"/>
    </row>
  </sheetData>
  <mergeCells count="2">
    <mergeCell ref="B35:B36"/>
    <mergeCell ref="C35:C36"/>
  </mergeCell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5"/>
  <sheetViews>
    <sheetView topLeftCell="A17" workbookViewId="0">
      <selection activeCell="G12" sqref="G12"/>
    </sheetView>
  </sheetViews>
  <sheetFormatPr baseColWidth="10" defaultRowHeight="15.75" x14ac:dyDescent="0.25"/>
  <cols>
    <col min="3" max="3" width="24.5" bestFit="1" customWidth="1"/>
    <col min="4" max="4" width="27.875" bestFit="1" customWidth="1"/>
    <col min="6" max="6" width="20.875" bestFit="1" customWidth="1"/>
    <col min="8" max="8" width="18.625" customWidth="1"/>
    <col min="9" max="9" width="20" bestFit="1" customWidth="1"/>
  </cols>
  <sheetData>
    <row r="2" spans="2:10" ht="16.5" thickBot="1" x14ac:dyDescent="0.3">
      <c r="C2" s="7"/>
      <c r="D2" s="8"/>
      <c r="E2" s="8"/>
      <c r="G2" s="9"/>
      <c r="H2" s="9"/>
      <c r="I2" s="10"/>
    </row>
    <row r="3" spans="2:10" x14ac:dyDescent="0.25">
      <c r="C3" s="360" t="s">
        <v>89</v>
      </c>
      <c r="D3" s="73" t="s">
        <v>90</v>
      </c>
      <c r="E3" s="11"/>
      <c r="F3" s="361" t="s">
        <v>91</v>
      </c>
      <c r="G3" s="362"/>
      <c r="H3" s="362" t="s">
        <v>92</v>
      </c>
      <c r="I3" s="362"/>
      <c r="J3" s="363"/>
    </row>
    <row r="4" spans="2:10" ht="31.5" x14ac:dyDescent="0.25">
      <c r="C4" s="360"/>
      <c r="D4" s="73" t="s">
        <v>93</v>
      </c>
      <c r="E4" s="8"/>
      <c r="F4" s="74" t="s">
        <v>94</v>
      </c>
      <c r="G4" s="75" t="s">
        <v>95</v>
      </c>
      <c r="H4" s="75" t="s">
        <v>96</v>
      </c>
      <c r="I4" s="75" t="s">
        <v>97</v>
      </c>
      <c r="J4" s="74" t="s">
        <v>98</v>
      </c>
    </row>
    <row r="5" spans="2:10" ht="16.5" thickBot="1" x14ac:dyDescent="0.3">
      <c r="C5" s="10"/>
      <c r="D5" s="8"/>
      <c r="E5" s="13"/>
      <c r="F5" s="14"/>
      <c r="G5" s="15"/>
      <c r="H5" s="15"/>
      <c r="I5" s="16"/>
      <c r="J5" s="17"/>
    </row>
    <row r="6" spans="2:10" ht="47.25" x14ac:dyDescent="0.25">
      <c r="B6" s="364">
        <v>1</v>
      </c>
      <c r="C6" s="365" t="s">
        <v>99</v>
      </c>
      <c r="D6" s="327" t="s">
        <v>100</v>
      </c>
      <c r="E6" s="13"/>
      <c r="F6" s="334" t="s">
        <v>101</v>
      </c>
      <c r="G6" s="368"/>
      <c r="H6" s="18" t="s">
        <v>102</v>
      </c>
      <c r="I6" s="12" t="s">
        <v>103</v>
      </c>
      <c r="J6" s="19"/>
    </row>
    <row r="7" spans="2:10" ht="47.25" x14ac:dyDescent="0.25">
      <c r="B7" s="364"/>
      <c r="C7" s="366"/>
      <c r="D7" s="328"/>
      <c r="E7" s="13"/>
      <c r="F7" s="338"/>
      <c r="G7" s="369"/>
      <c r="H7" s="20" t="s">
        <v>104</v>
      </c>
      <c r="I7" s="21" t="s">
        <v>2</v>
      </c>
      <c r="J7" s="22"/>
    </row>
    <row r="8" spans="2:10" ht="32.25" thickBot="1" x14ac:dyDescent="0.3">
      <c r="B8" s="364"/>
      <c r="C8" s="367"/>
      <c r="D8" s="329"/>
      <c r="E8" s="13"/>
      <c r="F8" s="339"/>
      <c r="G8" s="370"/>
      <c r="H8" s="53" t="s">
        <v>105</v>
      </c>
      <c r="I8" s="16" t="s">
        <v>2</v>
      </c>
      <c r="J8" s="17"/>
    </row>
    <row r="9" spans="2:10" ht="16.5" thickBot="1" x14ac:dyDescent="0.3">
      <c r="C9" s="24"/>
      <c r="D9" s="11"/>
      <c r="E9" s="8"/>
      <c r="F9" s="8"/>
      <c r="G9" s="25"/>
      <c r="H9" s="25"/>
      <c r="I9" s="10"/>
    </row>
    <row r="10" spans="2:10" ht="126.75" thickBot="1" x14ac:dyDescent="0.3">
      <c r="B10" s="10">
        <v>2</v>
      </c>
      <c r="C10" s="26" t="s">
        <v>106</v>
      </c>
      <c r="D10" s="27" t="s">
        <v>107</v>
      </c>
      <c r="E10" s="13"/>
      <c r="F10" s="28" t="s">
        <v>108</v>
      </c>
      <c r="G10" s="29" t="s">
        <v>109</v>
      </c>
      <c r="H10" s="29" t="s">
        <v>110</v>
      </c>
      <c r="I10" s="30" t="s">
        <v>111</v>
      </c>
      <c r="J10" s="31"/>
    </row>
    <row r="11" spans="2:10" ht="16.5" thickBot="1" x14ac:dyDescent="0.3">
      <c r="B11" s="32"/>
      <c r="C11" s="24"/>
      <c r="D11" s="11"/>
      <c r="E11" s="13"/>
      <c r="F11" s="8"/>
      <c r="G11" s="25"/>
      <c r="H11" s="25"/>
      <c r="I11" s="10"/>
      <c r="J11" s="32"/>
    </row>
    <row r="12" spans="2:10" ht="141.75" x14ac:dyDescent="0.25">
      <c r="B12" s="323">
        <v>3</v>
      </c>
      <c r="C12" s="330" t="s">
        <v>112</v>
      </c>
      <c r="D12" s="327" t="s">
        <v>113</v>
      </c>
      <c r="E12" s="13"/>
      <c r="F12" s="33" t="s">
        <v>217</v>
      </c>
      <c r="G12" s="34" t="s">
        <v>202</v>
      </c>
      <c r="H12" s="18" t="s">
        <v>114</v>
      </c>
      <c r="I12" s="35" t="s">
        <v>115</v>
      </c>
      <c r="J12" s="36"/>
    </row>
    <row r="13" spans="2:10" ht="95.25" thickBot="1" x14ac:dyDescent="0.3">
      <c r="B13" s="323"/>
      <c r="C13" s="358"/>
      <c r="D13" s="329"/>
      <c r="E13" s="13"/>
      <c r="F13" s="37" t="s">
        <v>203</v>
      </c>
      <c r="G13" s="38" t="s">
        <v>116</v>
      </c>
      <c r="H13" s="23" t="s">
        <v>117</v>
      </c>
      <c r="I13" s="39" t="s">
        <v>115</v>
      </c>
      <c r="J13" s="40"/>
    </row>
    <row r="14" spans="2:10" ht="16.5" thickBot="1" x14ac:dyDescent="0.3">
      <c r="B14" s="32"/>
      <c r="C14" s="24"/>
      <c r="D14" s="11"/>
      <c r="E14" s="13"/>
      <c r="F14" s="8"/>
      <c r="G14" s="25"/>
      <c r="H14" s="9"/>
      <c r="I14" s="10"/>
      <c r="J14" s="32"/>
    </row>
    <row r="15" spans="2:10" ht="31.5" x14ac:dyDescent="0.25">
      <c r="B15" s="323">
        <v>4</v>
      </c>
      <c r="C15" s="330" t="s">
        <v>118</v>
      </c>
      <c r="D15" s="359" t="s">
        <v>119</v>
      </c>
      <c r="E15" s="13"/>
      <c r="F15" s="41" t="s">
        <v>120</v>
      </c>
      <c r="G15" s="42">
        <v>1</v>
      </c>
      <c r="H15" s="336" t="s">
        <v>121</v>
      </c>
      <c r="I15" s="336" t="s">
        <v>122</v>
      </c>
      <c r="J15" s="43"/>
    </row>
    <row r="16" spans="2:10" ht="31.5" x14ac:dyDescent="0.25">
      <c r="B16" s="323"/>
      <c r="C16" s="331"/>
      <c r="D16" s="357"/>
      <c r="E16" s="13"/>
      <c r="F16" s="44" t="s">
        <v>123</v>
      </c>
      <c r="G16" s="45">
        <v>3</v>
      </c>
      <c r="H16" s="337"/>
      <c r="I16" s="337"/>
      <c r="J16" s="46"/>
    </row>
    <row r="17" spans="2:10" ht="47.25" x14ac:dyDescent="0.25">
      <c r="B17" s="323"/>
      <c r="C17" s="331"/>
      <c r="D17" s="357" t="s">
        <v>124</v>
      </c>
      <c r="E17" s="13"/>
      <c r="F17" s="44" t="s">
        <v>125</v>
      </c>
      <c r="G17" s="45" t="s">
        <v>126</v>
      </c>
      <c r="H17" s="45" t="s">
        <v>127</v>
      </c>
      <c r="I17" s="13" t="s">
        <v>128</v>
      </c>
      <c r="J17" s="46"/>
    </row>
    <row r="18" spans="2:10" ht="47.25" x14ac:dyDescent="0.25">
      <c r="B18" s="323"/>
      <c r="C18" s="331"/>
      <c r="D18" s="357"/>
      <c r="E18" s="13"/>
      <c r="F18" s="44" t="s">
        <v>129</v>
      </c>
      <c r="G18" s="45" t="s">
        <v>130</v>
      </c>
      <c r="H18" s="45" t="s">
        <v>131</v>
      </c>
      <c r="I18" s="13" t="s">
        <v>128</v>
      </c>
      <c r="J18" s="46"/>
    </row>
    <row r="19" spans="2:10" x14ac:dyDescent="0.25">
      <c r="B19" s="323"/>
      <c r="C19" s="331"/>
      <c r="D19" s="357"/>
      <c r="E19" s="13"/>
      <c r="F19" s="44"/>
      <c r="G19" s="45"/>
      <c r="H19" s="45"/>
      <c r="I19" s="13"/>
      <c r="J19" s="46"/>
    </row>
    <row r="20" spans="2:10" ht="78.75" x14ac:dyDescent="0.25">
      <c r="B20" s="323"/>
      <c r="C20" s="331"/>
      <c r="D20" s="357"/>
      <c r="E20" s="13"/>
      <c r="F20" s="44" t="s">
        <v>132</v>
      </c>
      <c r="G20" s="45" t="s">
        <v>133</v>
      </c>
      <c r="H20" s="45" t="s">
        <v>134</v>
      </c>
      <c r="I20" s="13" t="s">
        <v>135</v>
      </c>
      <c r="J20" s="46"/>
    </row>
    <row r="21" spans="2:10" ht="94.5" x14ac:dyDescent="0.25">
      <c r="B21" s="323"/>
      <c r="C21" s="331"/>
      <c r="D21" s="357" t="s">
        <v>136</v>
      </c>
      <c r="E21" s="13"/>
      <c r="F21" s="44" t="s">
        <v>137</v>
      </c>
      <c r="G21" s="45" t="s">
        <v>138</v>
      </c>
      <c r="H21" s="45" t="s">
        <v>127</v>
      </c>
      <c r="I21" s="13" t="s">
        <v>128</v>
      </c>
      <c r="J21" s="46"/>
    </row>
    <row r="22" spans="2:10" ht="47.25" x14ac:dyDescent="0.25">
      <c r="B22" s="323"/>
      <c r="C22" s="331"/>
      <c r="D22" s="357"/>
      <c r="E22" s="13"/>
      <c r="F22" s="44" t="s">
        <v>139</v>
      </c>
      <c r="G22" s="45" t="s">
        <v>140</v>
      </c>
      <c r="H22" s="45" t="s">
        <v>127</v>
      </c>
      <c r="I22" s="13" t="s">
        <v>128</v>
      </c>
      <c r="J22" s="46"/>
    </row>
    <row r="23" spans="2:10" ht="111" thickBot="1" x14ac:dyDescent="0.3">
      <c r="B23" s="323"/>
      <c r="C23" s="358"/>
      <c r="D23" s="47" t="s">
        <v>141</v>
      </c>
      <c r="E23" s="13"/>
      <c r="F23" s="48" t="s">
        <v>142</v>
      </c>
      <c r="G23" s="49" t="s">
        <v>143</v>
      </c>
      <c r="H23" s="49" t="s">
        <v>144</v>
      </c>
      <c r="I23" s="39" t="s">
        <v>135</v>
      </c>
      <c r="J23" s="50"/>
    </row>
    <row r="24" spans="2:10" ht="16.5" thickBot="1" x14ac:dyDescent="0.3">
      <c r="B24" s="32"/>
      <c r="C24" s="24"/>
      <c r="D24" s="11"/>
      <c r="E24" s="13"/>
      <c r="F24" s="8"/>
      <c r="G24" s="25"/>
      <c r="H24" s="25"/>
      <c r="I24" s="10"/>
      <c r="J24" s="32"/>
    </row>
    <row r="25" spans="2:10" ht="63" x14ac:dyDescent="0.25">
      <c r="B25" s="323">
        <v>5</v>
      </c>
      <c r="C25" s="330" t="s">
        <v>145</v>
      </c>
      <c r="D25" s="327" t="s">
        <v>146</v>
      </c>
      <c r="E25" s="13"/>
      <c r="F25" s="33" t="s">
        <v>147</v>
      </c>
      <c r="G25" s="18" t="s">
        <v>148</v>
      </c>
      <c r="H25" s="18" t="s">
        <v>149</v>
      </c>
      <c r="I25" s="35" t="s">
        <v>115</v>
      </c>
      <c r="J25" s="36"/>
    </row>
    <row r="26" spans="2:10" ht="94.5" x14ac:dyDescent="0.25">
      <c r="B26" s="323"/>
      <c r="C26" s="331"/>
      <c r="D26" s="328"/>
      <c r="E26" s="13"/>
      <c r="F26" s="51" t="s">
        <v>150</v>
      </c>
      <c r="G26" s="20" t="s">
        <v>151</v>
      </c>
      <c r="H26" s="20" t="s">
        <v>152</v>
      </c>
      <c r="I26" s="13" t="s">
        <v>115</v>
      </c>
      <c r="J26" s="52"/>
    </row>
    <row r="27" spans="2:10" x14ac:dyDescent="0.25">
      <c r="B27" s="323"/>
      <c r="C27" s="331"/>
      <c r="D27" s="328"/>
      <c r="E27" s="13"/>
      <c r="F27" s="51"/>
      <c r="G27" s="20"/>
      <c r="H27" s="20"/>
      <c r="I27" s="13"/>
      <c r="J27" s="52"/>
    </row>
    <row r="28" spans="2:10" ht="126.75" thickBot="1" x14ac:dyDescent="0.3">
      <c r="B28" s="323"/>
      <c r="C28" s="358"/>
      <c r="D28" s="329"/>
      <c r="E28" s="13"/>
      <c r="F28" s="37" t="s">
        <v>153</v>
      </c>
      <c r="G28" s="53" t="s">
        <v>154</v>
      </c>
      <c r="H28" s="23" t="s">
        <v>149</v>
      </c>
      <c r="I28" s="39" t="s">
        <v>115</v>
      </c>
      <c r="J28" s="40"/>
    </row>
    <row r="29" spans="2:10" ht="16.5" thickBot="1" x14ac:dyDescent="0.3">
      <c r="B29" s="32"/>
      <c r="C29" s="24"/>
      <c r="D29" s="11"/>
      <c r="E29" s="13"/>
      <c r="F29" s="8"/>
      <c r="G29" s="25"/>
      <c r="H29" s="25"/>
      <c r="I29" s="10"/>
      <c r="J29" s="32"/>
    </row>
    <row r="30" spans="2:10" ht="94.5" x14ac:dyDescent="0.25">
      <c r="B30" s="323">
        <v>6</v>
      </c>
      <c r="C30" s="343" t="s">
        <v>155</v>
      </c>
      <c r="D30" s="346" t="s">
        <v>156</v>
      </c>
      <c r="E30" s="54"/>
      <c r="F30" s="349" t="s">
        <v>157</v>
      </c>
      <c r="G30" s="352" t="s">
        <v>158</v>
      </c>
      <c r="H30" s="34" t="s">
        <v>159</v>
      </c>
      <c r="I30" s="352" t="s">
        <v>160</v>
      </c>
      <c r="J30" s="55"/>
    </row>
    <row r="31" spans="2:10" ht="63" x14ac:dyDescent="0.25">
      <c r="B31" s="323"/>
      <c r="C31" s="344"/>
      <c r="D31" s="347"/>
      <c r="E31" s="54"/>
      <c r="F31" s="350"/>
      <c r="G31" s="353"/>
      <c r="H31" s="56" t="s">
        <v>161</v>
      </c>
      <c r="I31" s="353"/>
      <c r="J31" s="57"/>
    </row>
    <row r="32" spans="2:10" ht="95.25" thickBot="1" x14ac:dyDescent="0.3">
      <c r="B32" s="323"/>
      <c r="C32" s="345"/>
      <c r="D32" s="348"/>
      <c r="E32" s="54"/>
      <c r="F32" s="351"/>
      <c r="G32" s="354"/>
      <c r="H32" s="38" t="s">
        <v>162</v>
      </c>
      <c r="I32" s="354"/>
      <c r="J32" s="58"/>
    </row>
    <row r="33" spans="2:10" ht="19.5" thickBot="1" x14ac:dyDescent="0.3">
      <c r="B33" s="32"/>
      <c r="C33" s="59"/>
      <c r="D33" s="60"/>
      <c r="E33" s="54"/>
      <c r="F33" s="61"/>
      <c r="G33" s="61"/>
      <c r="H33" s="56"/>
      <c r="I33" s="61"/>
      <c r="J33" s="62"/>
    </row>
    <row r="34" spans="2:10" ht="94.5" x14ac:dyDescent="0.25">
      <c r="B34" s="323">
        <v>7</v>
      </c>
      <c r="C34" s="330" t="s">
        <v>163</v>
      </c>
      <c r="D34" s="327" t="s">
        <v>164</v>
      </c>
      <c r="E34" s="13"/>
      <c r="F34" s="334" t="s">
        <v>165</v>
      </c>
      <c r="G34" s="336" t="s">
        <v>166</v>
      </c>
      <c r="H34" s="63" t="s">
        <v>167</v>
      </c>
      <c r="I34" s="336" t="s">
        <v>168</v>
      </c>
      <c r="J34" s="36"/>
    </row>
    <row r="35" spans="2:10" ht="47.25" x14ac:dyDescent="0.25">
      <c r="B35" s="323"/>
      <c r="C35" s="332"/>
      <c r="D35" s="355"/>
      <c r="E35" s="21"/>
      <c r="F35" s="338"/>
      <c r="G35" s="337"/>
      <c r="H35" s="64" t="s">
        <v>169</v>
      </c>
      <c r="I35" s="337"/>
      <c r="J35" s="52"/>
    </row>
    <row r="36" spans="2:10" ht="79.5" thickBot="1" x14ac:dyDescent="0.3">
      <c r="B36" s="323"/>
      <c r="C36" s="333"/>
      <c r="D36" s="356"/>
      <c r="E36" s="21"/>
      <c r="F36" s="339"/>
      <c r="G36" s="342"/>
      <c r="H36" s="65" t="s">
        <v>170</v>
      </c>
      <c r="I36" s="342"/>
      <c r="J36" s="40"/>
    </row>
    <row r="37" spans="2:10" ht="16.5" thickBot="1" x14ac:dyDescent="0.3">
      <c r="B37" s="32"/>
      <c r="C37" s="6"/>
      <c r="D37" s="24"/>
      <c r="E37" s="21"/>
      <c r="F37" s="8"/>
      <c r="G37" s="25"/>
      <c r="H37" s="25"/>
      <c r="I37" s="10"/>
      <c r="J37" s="32"/>
    </row>
    <row r="38" spans="2:10" ht="31.5" x14ac:dyDescent="0.25">
      <c r="B38" s="323">
        <v>8</v>
      </c>
      <c r="C38" s="330" t="s">
        <v>171</v>
      </c>
      <c r="D38" s="327" t="s">
        <v>204</v>
      </c>
      <c r="E38" s="13"/>
      <c r="F38" s="334" t="s">
        <v>172</v>
      </c>
      <c r="G38" s="336" t="s">
        <v>173</v>
      </c>
      <c r="H38" s="35" t="s">
        <v>127</v>
      </c>
      <c r="I38" s="35" t="s">
        <v>174</v>
      </c>
      <c r="J38" s="36"/>
    </row>
    <row r="39" spans="2:10" x14ac:dyDescent="0.25">
      <c r="B39" s="323"/>
      <c r="C39" s="331"/>
      <c r="D39" s="328"/>
      <c r="E39" s="13"/>
      <c r="F39" s="335"/>
      <c r="G39" s="337"/>
      <c r="H39" s="13" t="s">
        <v>131</v>
      </c>
      <c r="I39" s="13" t="s">
        <v>174</v>
      </c>
      <c r="J39" s="52"/>
    </row>
    <row r="40" spans="2:10" ht="31.5" x14ac:dyDescent="0.25">
      <c r="B40" s="323"/>
      <c r="C40" s="331"/>
      <c r="D40" s="328"/>
      <c r="E40" s="13"/>
      <c r="F40" s="338" t="s">
        <v>175</v>
      </c>
      <c r="G40" s="337" t="s">
        <v>176</v>
      </c>
      <c r="H40" s="13" t="s">
        <v>127</v>
      </c>
      <c r="I40" s="13" t="s">
        <v>174</v>
      </c>
      <c r="J40" s="52"/>
    </row>
    <row r="41" spans="2:10" x14ac:dyDescent="0.25">
      <c r="B41" s="323"/>
      <c r="C41" s="331"/>
      <c r="D41" s="328"/>
      <c r="E41" s="13"/>
      <c r="F41" s="338"/>
      <c r="G41" s="337"/>
      <c r="H41" s="13" t="s">
        <v>131</v>
      </c>
      <c r="I41" s="13" t="s">
        <v>174</v>
      </c>
      <c r="J41" s="52"/>
    </row>
    <row r="42" spans="2:10" x14ac:dyDescent="0.25">
      <c r="B42" s="323"/>
      <c r="C42" s="331"/>
      <c r="D42" s="328"/>
      <c r="E42" s="13"/>
      <c r="F42" s="51"/>
      <c r="G42" s="13"/>
      <c r="H42" s="13"/>
      <c r="I42" s="13"/>
      <c r="J42" s="52"/>
    </row>
    <row r="43" spans="2:10" x14ac:dyDescent="0.25">
      <c r="B43" s="323"/>
      <c r="C43" s="331"/>
      <c r="D43" s="328"/>
      <c r="E43" s="13"/>
      <c r="F43" s="66" t="s">
        <v>1</v>
      </c>
      <c r="G43" s="13"/>
      <c r="H43" s="13"/>
      <c r="I43" s="13"/>
      <c r="J43" s="52"/>
    </row>
    <row r="44" spans="2:10" ht="63" x14ac:dyDescent="0.25">
      <c r="B44" s="323"/>
      <c r="C44" s="331"/>
      <c r="D44" s="328"/>
      <c r="E44" s="13"/>
      <c r="F44" s="66" t="s">
        <v>177</v>
      </c>
      <c r="G44" s="13" t="s">
        <v>178</v>
      </c>
      <c r="H44" s="13" t="s">
        <v>131</v>
      </c>
      <c r="I44" s="13" t="s">
        <v>174</v>
      </c>
      <c r="J44" s="52"/>
    </row>
    <row r="45" spans="2:10" ht="78.75" x14ac:dyDescent="0.25">
      <c r="B45" s="323"/>
      <c r="C45" s="331"/>
      <c r="D45" s="328"/>
      <c r="E45" s="13"/>
      <c r="F45" s="51" t="s">
        <v>179</v>
      </c>
      <c r="G45" s="13" t="s">
        <v>180</v>
      </c>
      <c r="H45" s="13" t="s">
        <v>131</v>
      </c>
      <c r="I45" s="13" t="s">
        <v>181</v>
      </c>
      <c r="J45" s="52"/>
    </row>
    <row r="46" spans="2:10" ht="31.5" x14ac:dyDescent="0.25">
      <c r="B46" s="323"/>
      <c r="C46" s="331"/>
      <c r="D46" s="328"/>
      <c r="E46" s="13"/>
      <c r="F46" s="338" t="s">
        <v>182</v>
      </c>
      <c r="G46" s="340" t="s">
        <v>183</v>
      </c>
      <c r="H46" s="13" t="s">
        <v>184</v>
      </c>
      <c r="I46" s="13" t="s">
        <v>185</v>
      </c>
      <c r="J46" s="52"/>
    </row>
    <row r="47" spans="2:10" x14ac:dyDescent="0.25">
      <c r="B47" s="323"/>
      <c r="C47" s="332"/>
      <c r="D47" s="328"/>
      <c r="E47" s="13"/>
      <c r="F47" s="338"/>
      <c r="G47" s="340"/>
      <c r="H47" s="13" t="s">
        <v>131</v>
      </c>
      <c r="I47" s="13" t="s">
        <v>174</v>
      </c>
      <c r="J47" s="52"/>
    </row>
    <row r="48" spans="2:10" ht="79.5" thickBot="1" x14ac:dyDescent="0.3">
      <c r="B48" s="323"/>
      <c r="C48" s="333"/>
      <c r="D48" s="329"/>
      <c r="E48" s="13"/>
      <c r="F48" s="339"/>
      <c r="G48" s="341"/>
      <c r="H48" s="39" t="s">
        <v>186</v>
      </c>
      <c r="I48" s="39" t="s">
        <v>187</v>
      </c>
      <c r="J48" s="40"/>
    </row>
    <row r="49" spans="2:10" ht="16.5" thickBot="1" x14ac:dyDescent="0.3">
      <c r="B49" s="9"/>
      <c r="C49" s="24"/>
      <c r="D49" s="11"/>
      <c r="E49" s="13"/>
      <c r="F49" s="5"/>
      <c r="G49" s="25"/>
      <c r="H49" s="25"/>
      <c r="I49" s="10"/>
      <c r="J49" s="32"/>
    </row>
    <row r="50" spans="2:10" ht="47.25" x14ac:dyDescent="0.25">
      <c r="B50" s="323">
        <v>9</v>
      </c>
      <c r="C50" s="324" t="s">
        <v>188</v>
      </c>
      <c r="D50" s="327" t="s">
        <v>205</v>
      </c>
      <c r="E50" s="13"/>
      <c r="F50" s="67" t="s">
        <v>189</v>
      </c>
      <c r="G50" s="68">
        <v>0.5</v>
      </c>
      <c r="H50" s="18" t="s">
        <v>190</v>
      </c>
      <c r="I50" s="35" t="s">
        <v>128</v>
      </c>
      <c r="J50" s="36"/>
    </row>
    <row r="51" spans="2:10" ht="110.25" x14ac:dyDescent="0.25">
      <c r="B51" s="323"/>
      <c r="C51" s="325"/>
      <c r="D51" s="328"/>
      <c r="E51" s="13"/>
      <c r="F51" s="69" t="s">
        <v>191</v>
      </c>
      <c r="G51" s="70">
        <v>0.7</v>
      </c>
      <c r="H51" s="20" t="s">
        <v>192</v>
      </c>
      <c r="I51" s="13" t="s">
        <v>193</v>
      </c>
      <c r="J51" s="52"/>
    </row>
    <row r="52" spans="2:10" ht="110.25" x14ac:dyDescent="0.25">
      <c r="B52" s="323"/>
      <c r="C52" s="325"/>
      <c r="D52" s="328"/>
      <c r="E52" s="13"/>
      <c r="F52" s="69" t="s">
        <v>194</v>
      </c>
      <c r="G52" s="70">
        <v>0.5</v>
      </c>
      <c r="H52" s="20" t="s">
        <v>195</v>
      </c>
      <c r="I52" s="13" t="s">
        <v>196</v>
      </c>
      <c r="J52" s="52"/>
    </row>
    <row r="53" spans="2:10" ht="47.25" x14ac:dyDescent="0.25">
      <c r="B53" s="323"/>
      <c r="C53" s="325"/>
      <c r="D53" s="328"/>
      <c r="E53" s="13"/>
      <c r="F53" s="69" t="s">
        <v>197</v>
      </c>
      <c r="G53" s="71">
        <v>1</v>
      </c>
      <c r="H53" s="20" t="s">
        <v>192</v>
      </c>
      <c r="I53" s="13" t="s">
        <v>198</v>
      </c>
      <c r="J53" s="52"/>
    </row>
    <row r="54" spans="2:10" ht="142.5" thickBot="1" x14ac:dyDescent="0.3">
      <c r="B54" s="323"/>
      <c r="C54" s="326"/>
      <c r="D54" s="329"/>
      <c r="E54" s="13"/>
      <c r="F54" s="72" t="s">
        <v>199</v>
      </c>
      <c r="G54" s="23" t="s">
        <v>200</v>
      </c>
      <c r="H54" s="23" t="s">
        <v>201</v>
      </c>
      <c r="I54" s="16" t="s">
        <v>198</v>
      </c>
      <c r="J54" s="40"/>
    </row>
    <row r="55" spans="2:10" x14ac:dyDescent="0.25">
      <c r="B55" s="32"/>
      <c r="C55" s="9"/>
      <c r="D55" s="8"/>
      <c r="E55" s="8"/>
      <c r="F55" s="5"/>
      <c r="G55" s="25"/>
      <c r="H55" s="25"/>
      <c r="I55" s="10"/>
      <c r="J55" s="32"/>
    </row>
  </sheetData>
  <mergeCells count="45">
    <mergeCell ref="C3:C4"/>
    <mergeCell ref="F3:G3"/>
    <mergeCell ref="H3:J3"/>
    <mergeCell ref="B6:B8"/>
    <mergeCell ref="C6:C8"/>
    <mergeCell ref="D6:D8"/>
    <mergeCell ref="F6:F8"/>
    <mergeCell ref="G6:G8"/>
    <mergeCell ref="B12:B13"/>
    <mergeCell ref="C12:C13"/>
    <mergeCell ref="D12:D13"/>
    <mergeCell ref="B15:B23"/>
    <mergeCell ref="C15:C23"/>
    <mergeCell ref="D15:D16"/>
    <mergeCell ref="H15:H16"/>
    <mergeCell ref="I15:I16"/>
    <mergeCell ref="D17:D20"/>
    <mergeCell ref="D21:D22"/>
    <mergeCell ref="B25:B28"/>
    <mergeCell ref="C25:C28"/>
    <mergeCell ref="D25:D28"/>
    <mergeCell ref="I34:I36"/>
    <mergeCell ref="B30:B32"/>
    <mergeCell ref="C30:C32"/>
    <mergeCell ref="D30:D32"/>
    <mergeCell ref="F30:F32"/>
    <mergeCell ref="G30:G32"/>
    <mergeCell ref="I30:I32"/>
    <mergeCell ref="B34:B36"/>
    <mergeCell ref="C34:C36"/>
    <mergeCell ref="D34:D36"/>
    <mergeCell ref="F34:F36"/>
    <mergeCell ref="G34:G36"/>
    <mergeCell ref="F38:F39"/>
    <mergeCell ref="G38:G39"/>
    <mergeCell ref="F40:F41"/>
    <mergeCell ref="G40:G41"/>
    <mergeCell ref="F46:F48"/>
    <mergeCell ref="G46:G48"/>
    <mergeCell ref="B50:B54"/>
    <mergeCell ref="C50:C54"/>
    <mergeCell ref="D50:D54"/>
    <mergeCell ref="B38:B48"/>
    <mergeCell ref="C38:C48"/>
    <mergeCell ref="D38:D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Nombres Lineas</vt:lpstr>
      <vt:lpstr>POA 2019 ESCENARIO EMPRENDEDOR</vt:lpstr>
      <vt:lpstr>Hoja1</vt:lpstr>
      <vt:lpstr>Escenario Emprendedor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CINOC-UCAMPO</dc:creator>
  <cp:lastModifiedBy>Planeación</cp:lastModifiedBy>
  <cp:lastPrinted>2017-11-10T15:49:10Z</cp:lastPrinted>
  <dcterms:created xsi:type="dcterms:W3CDTF">2016-01-06T14:06:29Z</dcterms:created>
  <dcterms:modified xsi:type="dcterms:W3CDTF">2020-02-24T23:42:01Z</dcterms:modified>
</cp:coreProperties>
</file>