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quipo\Desktop\todo\DOCUMENTOS ELABORADOS 2019\auditorias 2019\Informaciòn HECAA-2019\"/>
    </mc:Choice>
  </mc:AlternateContent>
  <bookViews>
    <workbookView xWindow="0" yWindow="0" windowWidth="28800" windowHeight="12285"/>
  </bookViews>
  <sheets>
    <sheet name="Extracto_Report_2018-1" sheetId="1" r:id="rId1"/>
  </sheets>
  <externalReferences>
    <externalReference r:id="rId2"/>
  </externalReferences>
  <definedNames>
    <definedName name="_xlnm._FilterDatabase" localSheetId="0" hidden="1">'Extracto_Report_2018-1'!$A$29:$A$53</definedName>
    <definedName name="_xlnm.Print_Area" localSheetId="0">'Extracto_Report_2018-1'!$C$2:$O$64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3" i="1" l="1"/>
  <c r="I53" i="1" s="1"/>
  <c r="L53" i="1"/>
  <c r="J53" i="1"/>
  <c r="H53" i="1"/>
  <c r="A53" i="1" s="1"/>
  <c r="U52" i="1"/>
  <c r="L52" i="1"/>
  <c r="J52" i="1"/>
  <c r="H52" i="1"/>
  <c r="A52" i="1" s="1"/>
  <c r="U51" i="1"/>
  <c r="L51" i="1"/>
  <c r="J51" i="1"/>
  <c r="I51" i="1"/>
  <c r="H51" i="1"/>
  <c r="A51" i="1" s="1"/>
  <c r="U50" i="1"/>
  <c r="I50" i="1" s="1"/>
  <c r="L50" i="1"/>
  <c r="J50" i="1"/>
  <c r="H50" i="1"/>
  <c r="A50" i="1"/>
  <c r="U49" i="1"/>
  <c r="I49" i="1" s="1"/>
  <c r="L49" i="1"/>
  <c r="J49" i="1"/>
  <c r="H49" i="1"/>
  <c r="A49" i="1" s="1"/>
  <c r="U48" i="1"/>
  <c r="L48" i="1"/>
  <c r="J48" i="1"/>
  <c r="I48" i="1"/>
  <c r="H48" i="1"/>
  <c r="A48" i="1" s="1"/>
  <c r="U47" i="1"/>
  <c r="L47" i="1"/>
  <c r="J47" i="1"/>
  <c r="H47" i="1"/>
  <c r="A47" i="1" s="1"/>
  <c r="U46" i="1"/>
  <c r="I46" i="1" s="1"/>
  <c r="L46" i="1"/>
  <c r="J46" i="1"/>
  <c r="H46" i="1"/>
  <c r="A46" i="1"/>
  <c r="U45" i="1"/>
  <c r="I45" i="1" s="1"/>
  <c r="L45" i="1"/>
  <c r="J45" i="1"/>
  <c r="H45" i="1"/>
  <c r="A45" i="1" s="1"/>
  <c r="U44" i="1"/>
  <c r="I44" i="1" s="1"/>
  <c r="L44" i="1"/>
  <c r="J44" i="1"/>
  <c r="H44" i="1"/>
  <c r="A44" i="1" s="1"/>
  <c r="U43" i="1"/>
  <c r="I43" i="1" s="1"/>
  <c r="S43" i="1"/>
  <c r="L43" i="1"/>
  <c r="J43" i="1"/>
  <c r="H43" i="1"/>
  <c r="A43" i="1"/>
  <c r="U42" i="1"/>
  <c r="S42" i="1"/>
  <c r="L42" i="1"/>
  <c r="J42" i="1"/>
  <c r="I42" i="1"/>
  <c r="H42" i="1"/>
  <c r="A42" i="1" s="1"/>
  <c r="U41" i="1"/>
  <c r="I41" i="1" s="1"/>
  <c r="S41" i="1"/>
  <c r="I52" i="1" s="1"/>
  <c r="L41" i="1"/>
  <c r="J41" i="1"/>
  <c r="H41" i="1"/>
  <c r="A41" i="1" s="1"/>
  <c r="U40" i="1"/>
  <c r="I40" i="1" s="1"/>
  <c r="S40" i="1"/>
  <c r="L40" i="1"/>
  <c r="J40" i="1"/>
  <c r="H40" i="1"/>
  <c r="A40" i="1"/>
  <c r="U39" i="1"/>
  <c r="S39" i="1"/>
  <c r="L39" i="1"/>
  <c r="J39" i="1"/>
  <c r="I39" i="1"/>
  <c r="H39" i="1"/>
  <c r="A39" i="1"/>
  <c r="U38" i="1"/>
  <c r="I38" i="1" s="1"/>
  <c r="S38" i="1"/>
  <c r="L38" i="1"/>
  <c r="J38" i="1"/>
  <c r="H38" i="1"/>
  <c r="A38" i="1" s="1"/>
  <c r="U37" i="1"/>
  <c r="S37" i="1"/>
  <c r="I47" i="1" s="1"/>
  <c r="L37" i="1"/>
  <c r="J37" i="1"/>
  <c r="I37" i="1"/>
  <c r="H37" i="1"/>
  <c r="A37" i="1"/>
  <c r="U36" i="1"/>
  <c r="S36" i="1"/>
  <c r="L36" i="1"/>
  <c r="J36" i="1"/>
  <c r="I36" i="1"/>
  <c r="H36" i="1"/>
  <c r="A36" i="1" s="1"/>
  <c r="U35" i="1"/>
  <c r="I35" i="1" s="1"/>
  <c r="S35" i="1"/>
  <c r="L35" i="1"/>
  <c r="J35" i="1"/>
  <c r="H35" i="1"/>
  <c r="A35" i="1"/>
  <c r="U34" i="1"/>
  <c r="S34" i="1"/>
  <c r="L34" i="1"/>
  <c r="J34" i="1"/>
  <c r="I34" i="1"/>
  <c r="H34" i="1"/>
  <c r="A34" i="1" s="1"/>
  <c r="U33" i="1"/>
  <c r="I33" i="1" s="1"/>
  <c r="S33" i="1"/>
  <c r="L33" i="1"/>
  <c r="J33" i="1"/>
  <c r="H33" i="1"/>
  <c r="A33" i="1" s="1"/>
  <c r="U32" i="1"/>
  <c r="I32" i="1" s="1"/>
  <c r="S32" i="1"/>
  <c r="L32" i="1"/>
  <c r="J32" i="1"/>
  <c r="H32" i="1"/>
  <c r="A32" i="1"/>
  <c r="U31" i="1"/>
  <c r="I31" i="1" s="1"/>
  <c r="S31" i="1"/>
  <c r="L31" i="1"/>
  <c r="J31" i="1"/>
  <c r="H31" i="1"/>
  <c r="A31" i="1"/>
  <c r="U30" i="1"/>
  <c r="I30" i="1" s="1"/>
  <c r="S30" i="1"/>
  <c r="L30" i="1"/>
  <c r="J30" i="1"/>
  <c r="H30" i="1"/>
  <c r="A30" i="1" s="1"/>
  <c r="E22" i="1"/>
  <c r="J21" i="1"/>
  <c r="E21" i="1"/>
  <c r="K22" i="1" s="1"/>
  <c r="M20" i="1"/>
  <c r="J20" i="1"/>
  <c r="E20" i="1"/>
  <c r="M19" i="1"/>
  <c r="J19" i="1"/>
  <c r="E19" i="1"/>
</calcChain>
</file>

<file path=xl/sharedStrings.xml><?xml version="1.0" encoding="utf-8"?>
<sst xmlns="http://schemas.openxmlformats.org/spreadsheetml/2006/main" count="132" uniqueCount="100">
  <si>
    <t>MINISTERIO DE EDUCACION NACIONAL</t>
  </si>
  <si>
    <t>Auditoria a la información reportada al SNIES por las Instituciones de Educación Superior</t>
  </si>
  <si>
    <t>Extracto del reporte 2018-1</t>
  </si>
  <si>
    <t xml:space="preserve"> </t>
  </si>
  <si>
    <t>Componente: IES</t>
  </si>
  <si>
    <t>Objetivo</t>
  </si>
  <si>
    <t>Presentar el Análisis de oportunidad y completitud del reporte para las variables que en fecha de cargue e información cargue aparecen vacías, como parte del seguimiento despues de la visita de auditoria.</t>
  </si>
  <si>
    <t>Firma auditora:</t>
  </si>
  <si>
    <t>Consorcio Audimen 2018</t>
  </si>
  <si>
    <t>No de contrato con el MEN</t>
  </si>
  <si>
    <t>997 de 2018</t>
  </si>
  <si>
    <t>Código IES:</t>
  </si>
  <si>
    <t>Fecha de envío de extracto:</t>
  </si>
  <si>
    <t>Información de la IES</t>
  </si>
  <si>
    <t>NOMBRE IES:</t>
  </si>
  <si>
    <t>SECTOR:</t>
  </si>
  <si>
    <t>CARÁCTER:</t>
  </si>
  <si>
    <t>DIRECCIÓN:</t>
  </si>
  <si>
    <t>DEPARTAMENTO:</t>
  </si>
  <si>
    <t xml:space="preserve">     MUNICIPIO:</t>
  </si>
  <si>
    <t>CORREO ELECTRONICO:</t>
  </si>
  <si>
    <t>TELÉFONO:</t>
  </si>
  <si>
    <t>FECHA DE GENERACIÓN DE ESTE INFORME:</t>
  </si>
  <si>
    <t>NOMBRE Y APELLIDOS RECTOR:</t>
  </si>
  <si>
    <t>CORREO ELECTRONICO RECTOR:</t>
  </si>
  <si>
    <t>Estado en Completitud</t>
  </si>
  <si>
    <t>Análisis de completitud y oportunidad del reporte</t>
  </si>
  <si>
    <t>FECHA GENERACIÓN EXTRACTO EN HECCA</t>
  </si>
  <si>
    <t>Sin cargue o en blanco</t>
  </si>
  <si>
    <t>MODULOS</t>
  </si>
  <si>
    <t>VARIABLE</t>
  </si>
  <si>
    <t>COMPLETITUD</t>
  </si>
  <si>
    <t>OPORTUNIDAD</t>
  </si>
  <si>
    <t>JUSTIFICACIÓN DE LA IES DEL NO REPORTE</t>
  </si>
  <si>
    <t>OculFilm</t>
  </si>
  <si>
    <t>REPORTÓ  
(SI / NO)</t>
  </si>
  <si>
    <t>ESTADO
(1,2,3,4,5,6,7,8,9,10,11)</t>
  </si>
  <si>
    <t>FECHA DE REPORTE</t>
  </si>
  <si>
    <t>FECHA RESOLUCIÓN</t>
  </si>
  <si>
    <t>EXTEMPORANEO
(SI / NO)</t>
  </si>
  <si>
    <t>POBLACION ESTUDIANTIL</t>
  </si>
  <si>
    <t>Inscritos - Relación de Inscritos</t>
  </si>
  <si>
    <t>junio-30</t>
  </si>
  <si>
    <t>Cargado en Cero</t>
  </si>
  <si>
    <t>Admitidos</t>
  </si>
  <si>
    <t>En validación de reglas</t>
  </si>
  <si>
    <t>Estudiantes de primer curso</t>
  </si>
  <si>
    <t>Error de cargue</t>
  </si>
  <si>
    <t>Matriculados</t>
  </si>
  <si>
    <t>Error de Validación</t>
  </si>
  <si>
    <t>Graduados</t>
  </si>
  <si>
    <t>julio-31</t>
  </si>
  <si>
    <t>Error en validación inicial</t>
  </si>
  <si>
    <t>Cupos Proyectados y Matrícula Esperada</t>
  </si>
  <si>
    <t>Periodo siguiente marzo 15</t>
  </si>
  <si>
    <t>Publicado sin validación</t>
  </si>
  <si>
    <t>INFORMACIÓN INSTITUCIONAL</t>
  </si>
  <si>
    <t>Recurso histórico</t>
  </si>
  <si>
    <t>Validado</t>
  </si>
  <si>
    <t>RECURSO HUMANO</t>
  </si>
  <si>
    <t>Docentes IES</t>
  </si>
  <si>
    <t>Validado con Errores</t>
  </si>
  <si>
    <t>INTERNACIONALIZACION</t>
  </si>
  <si>
    <t>Movilidad de estudiantes del exterior hacia Colombia</t>
  </si>
  <si>
    <t>Validado Correctamente</t>
  </si>
  <si>
    <t>Movilidad de docentes del exterior hacia Colombia</t>
  </si>
  <si>
    <t>Movilidad de docentes hacia el exterior</t>
  </si>
  <si>
    <t>Pendiente Estudiantes Primer Curso en Matricula</t>
  </si>
  <si>
    <t>Movilidad de estudiantes hacia el exterior</t>
  </si>
  <si>
    <t>Vacio</t>
  </si>
  <si>
    <t>Movilidad de personal administrativo del exterior hacia Colombia</t>
  </si>
  <si>
    <t>Cargue en cero</t>
  </si>
  <si>
    <t>Movilidad de personal administrativo hacia el exterior</t>
  </si>
  <si>
    <t>En validacion de reglas</t>
  </si>
  <si>
    <t>Programas presenciales ofrecidos en el exterior</t>
  </si>
  <si>
    <t>Convenios Internacionales</t>
  </si>
  <si>
    <t>Importante</t>
  </si>
  <si>
    <t>INVESTIGACIÓN</t>
  </si>
  <si>
    <t>Proyectos de Investigación</t>
  </si>
  <si>
    <t>Este reporte solo es para aquellas variables que para fecha de cargue e información cargue aparecen vacias, las cuales la IES deberá justificar y especificar el por que del no cargue</t>
  </si>
  <si>
    <t>BIENESTAR</t>
  </si>
  <si>
    <t>Actividad de Bienestar</t>
  </si>
  <si>
    <t>EXTENSIÓN</t>
  </si>
  <si>
    <t>Educación Continua</t>
  </si>
  <si>
    <t>Consultoría</t>
  </si>
  <si>
    <t>Actividad Cultural</t>
  </si>
  <si>
    <t>Proyecto de Extensión</t>
  </si>
  <si>
    <t>Evento Cultural</t>
  </si>
  <si>
    <t>Servicios de Extensión</t>
  </si>
  <si>
    <t>Observaciones</t>
  </si>
  <si>
    <t>El presente informe se realizó SOLO para las variables objeto de cargue al SNIES, que son objeto de auditoria y que en las columnas fecha de cargue e información cargue, aparecen vacías a la fecha de generación del extracto consolidado del HECAA, lo que quiere decir que las variables del presente informe que no se relacionaron, es porque fueron cargadas por la IES; Se solicita a la IES, justificación del estado de No reporte”</t>
  </si>
  <si>
    <t xml:space="preserve">Esta información se esta construyendo desde la Vicerrectoria Académcia y se colgará en el trascurso de la semana entrante, no se hizo el cargue en el mes de diciembre porque el funcionario estaba en vacaciones y se reintegro en el presente semestre </t>
  </si>
  <si>
    <t>Dado el incio de actividades en la nueva sede de trabajo aun no se tenia claro los espacios reales para el proceso academico por lo cual durante el presente semestre se realizará el inventario y medición de espacios y se registrará la información</t>
  </si>
  <si>
    <t xml:space="preserve">La institución no ha realziado procesos de movilidad de estudiantes hacia el exterior </t>
  </si>
  <si>
    <t>Para esta variable la institución no cuenta con información para  registrar</t>
  </si>
  <si>
    <t xml:space="preserve">Se cuenta con un Convenio que solo fue legalizado a final de año y por el cambio de funcionario no se ha registrado ¿, la actividad de registro se realizará en el trascurso de la semana entrante </t>
  </si>
  <si>
    <t xml:space="preserve">Se dio un cambio de funcionario y no  se puedo registrar esta información para el periodo em mención. Esta información se registrará en la siguiente semana </t>
  </si>
  <si>
    <t xml:space="preserve">Esta información fue registrada a finales del  mes de diciembre </t>
  </si>
  <si>
    <t>Por cambios de funcionario en cargado de esta área no se pudo registrar esta información. Esta información se registrará en la siguiente semana</t>
  </si>
  <si>
    <t xml:space="preserve">No se realizaron actividades en este sentido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</si>
</sst>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name val="Calibri"/>
      <family val="2"/>
      <scheme val="minor"/>
    </font>
    <font>
      <b/>
      <u/>
      <sz val="11"/>
      <name val="Calibri"/>
      <family val="2"/>
      <scheme val="minor"/>
    </font>
    <font>
      <b/>
      <sz val="12"/>
      <name val="Calibri"/>
      <family val="2"/>
      <scheme val="minor"/>
    </font>
    <font>
      <b/>
      <sz val="10"/>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12"/>
      <color rgb="FFC00000"/>
      <name val="Calibri"/>
      <family val="2"/>
      <scheme val="minor"/>
    </font>
    <font>
      <b/>
      <sz val="12"/>
      <color theme="1"/>
      <name val="Calibri"/>
      <family val="2"/>
      <scheme val="minor"/>
    </font>
    <font>
      <sz val="12"/>
      <color theme="1"/>
      <name val="Calibri"/>
      <family val="2"/>
      <scheme val="minor"/>
    </font>
    <font>
      <b/>
      <sz val="12"/>
      <color rgb="FF820000"/>
      <name val="Calibri"/>
      <family val="2"/>
      <scheme val="minor"/>
    </font>
    <font>
      <b/>
      <sz val="12"/>
      <color rgb="FF000000"/>
      <name val="Calibri"/>
      <family val="2"/>
    </font>
    <font>
      <sz val="12"/>
      <color rgb="FF000000"/>
      <name val="Calibri"/>
      <family val="2"/>
    </font>
    <font>
      <b/>
      <sz val="12"/>
      <name val="Calibri"/>
      <family val="2"/>
    </font>
    <font>
      <sz val="9"/>
      <name val="Calibri"/>
      <family val="2"/>
      <scheme val="minor"/>
    </font>
    <font>
      <b/>
      <sz val="14"/>
      <color theme="1"/>
      <name val="Calibri"/>
      <family val="2"/>
      <scheme val="minor"/>
    </font>
    <font>
      <b/>
      <sz val="11"/>
      <color rgb="FFC00000"/>
      <name val="Calibri"/>
      <family val="2"/>
    </font>
    <font>
      <sz val="11"/>
      <name val="Calibri"/>
      <family val="2"/>
      <scheme val="minor"/>
    </font>
    <font>
      <sz val="8"/>
      <color theme="1"/>
      <name val="Calibri"/>
      <family val="2"/>
      <scheme val="minor"/>
    </font>
    <font>
      <sz val="11"/>
      <color theme="0" tint="-0.34998626667073579"/>
      <name val="Calibri"/>
      <family val="2"/>
      <scheme val="minor"/>
    </font>
    <font>
      <sz val="8"/>
      <color theme="0"/>
      <name val="Calibri"/>
      <family val="2"/>
      <scheme val="minor"/>
    </font>
    <font>
      <b/>
      <sz val="11"/>
      <color rgb="FF000000"/>
      <name val="Calibri"/>
      <family val="2"/>
    </font>
    <font>
      <b/>
      <sz val="11"/>
      <color rgb="FFC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CE5F1"/>
        <bgColor indexed="64"/>
      </patternFill>
    </fill>
    <fill>
      <patternFill patternType="solid">
        <fgColor rgb="FFFFC000"/>
        <bgColor indexed="64"/>
      </patternFill>
    </fill>
    <fill>
      <patternFill patternType="solid">
        <fgColor rgb="FFFFFFFF"/>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79998168889431442"/>
        <bgColor indexed="64"/>
      </patternFill>
    </fill>
  </fills>
  <borders count="32">
    <border>
      <left/>
      <right/>
      <top/>
      <bottom/>
      <diagonal/>
    </border>
    <border>
      <left/>
      <right/>
      <top/>
      <bottom style="thin">
        <color theme="4"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medium">
        <color theme="0"/>
      </left>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4">
    <xf numFmtId="0" fontId="0" fillId="0" borderId="0" xfId="0"/>
    <xf numFmtId="0" fontId="0" fillId="0" borderId="0" xfId="0" applyProtection="1">
      <protection hidden="1"/>
    </xf>
    <xf numFmtId="0" fontId="0" fillId="0" borderId="0" xfId="0" applyBorder="1" applyProtection="1">
      <protection hidden="1"/>
    </xf>
    <xf numFmtId="0" fontId="5" fillId="2" borderId="0" xfId="0" applyFont="1" applyFill="1" applyBorder="1" applyAlignment="1" applyProtection="1">
      <protection hidden="1"/>
    </xf>
    <xf numFmtId="0" fontId="6" fillId="2" borderId="0" xfId="0" applyFont="1" applyFill="1" applyBorder="1" applyAlignment="1" applyProtection="1">
      <protection hidden="1"/>
    </xf>
    <xf numFmtId="0" fontId="7" fillId="2" borderId="0" xfId="0" applyFont="1" applyFill="1" applyBorder="1" applyAlignment="1" applyProtection="1">
      <protection hidden="1"/>
    </xf>
    <xf numFmtId="0" fontId="8" fillId="2" borderId="0" xfId="0" applyFont="1" applyFill="1" applyProtection="1">
      <protection hidden="1"/>
    </xf>
    <xf numFmtId="0" fontId="7" fillId="2" borderId="0" xfId="0" applyFont="1" applyFill="1" applyBorder="1" applyAlignment="1" applyProtection="1">
      <alignment horizontal="left"/>
      <protection hidden="1"/>
    </xf>
    <xf numFmtId="0" fontId="9" fillId="2" borderId="0" xfId="0" applyFont="1" applyFill="1" applyAlignment="1" applyProtection="1">
      <alignment vertical="center"/>
      <protection hidden="1"/>
    </xf>
    <xf numFmtId="0" fontId="0" fillId="2" borderId="0" xfId="0" applyFill="1" applyProtection="1">
      <protection hidden="1"/>
    </xf>
    <xf numFmtId="0" fontId="10" fillId="2" borderId="0" xfId="0" applyFont="1" applyFill="1" applyAlignment="1" applyProtection="1">
      <alignment vertical="center"/>
      <protection hidden="1"/>
    </xf>
    <xf numFmtId="0" fontId="10" fillId="2" borderId="0"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0" fontId="10" fillId="2" borderId="1" xfId="0" applyFont="1" applyFill="1" applyBorder="1" applyAlignment="1" applyProtection="1">
      <alignment vertical="center"/>
      <protection hidden="1"/>
    </xf>
    <xf numFmtId="0" fontId="2" fillId="2" borderId="0" xfId="0" applyFont="1" applyFill="1" applyBorder="1" applyAlignment="1" applyProtection="1">
      <alignment horizontal="right" vertical="center"/>
      <protection hidden="1"/>
    </xf>
    <xf numFmtId="0" fontId="9" fillId="2" borderId="0" xfId="0" applyFont="1" applyFill="1" applyAlignment="1" applyProtection="1">
      <alignment horizontal="right" vertical="center"/>
      <protection hidden="1"/>
    </xf>
    <xf numFmtId="0" fontId="13" fillId="2" borderId="0" xfId="0" applyFont="1" applyFill="1" applyBorder="1" applyAlignment="1" applyProtection="1">
      <alignment vertical="center" wrapText="1"/>
      <protection hidden="1"/>
    </xf>
    <xf numFmtId="0" fontId="2" fillId="2" borderId="0" xfId="0" applyFont="1" applyFill="1" applyAlignment="1" applyProtection="1">
      <alignment horizontal="right" vertical="center"/>
      <protection hidden="1"/>
    </xf>
    <xf numFmtId="0" fontId="8" fillId="2" borderId="0" xfId="0" applyFont="1" applyFill="1" applyBorder="1" applyAlignment="1" applyProtection="1">
      <alignment horizontal="center" vertical="center" wrapText="1"/>
      <protection hidden="1"/>
    </xf>
    <xf numFmtId="0" fontId="11" fillId="2" borderId="0" xfId="0" applyFont="1" applyFill="1" applyAlignment="1" applyProtection="1">
      <alignment vertical="center"/>
      <protection hidden="1"/>
    </xf>
    <xf numFmtId="0" fontId="15" fillId="4" borderId="10" xfId="0" applyFont="1" applyFill="1" applyBorder="1" applyAlignment="1" applyProtection="1">
      <alignment vertical="center"/>
      <protection hidden="1"/>
    </xf>
    <xf numFmtId="0" fontId="16" fillId="4" borderId="11" xfId="0" applyFont="1" applyFill="1" applyBorder="1" applyAlignment="1" applyProtection="1">
      <alignment vertical="center"/>
      <protection hidden="1"/>
    </xf>
    <xf numFmtId="0" fontId="15" fillId="4" borderId="11" xfId="0" applyFont="1" applyFill="1" applyBorder="1" applyAlignment="1" applyProtection="1">
      <alignment vertical="center"/>
      <protection hidden="1"/>
    </xf>
    <xf numFmtId="0" fontId="15" fillId="4" borderId="11" xfId="0" applyFont="1" applyFill="1" applyBorder="1" applyAlignment="1" applyProtection="1">
      <alignment horizontal="right" vertical="center"/>
      <protection hidden="1"/>
    </xf>
    <xf numFmtId="0" fontId="16" fillId="4" borderId="11" xfId="0" applyFont="1" applyFill="1" applyBorder="1" applyAlignment="1" applyProtection="1">
      <alignment horizontal="center" vertical="center"/>
      <protection hidden="1"/>
    </xf>
    <xf numFmtId="0" fontId="15" fillId="4" borderId="12" xfId="0" applyFont="1" applyFill="1" applyBorder="1" applyAlignment="1" applyProtection="1">
      <alignment vertical="center"/>
      <protection hidden="1"/>
    </xf>
    <xf numFmtId="0" fontId="15" fillId="4" borderId="13" xfId="0" applyFont="1" applyFill="1" applyBorder="1" applyAlignment="1" applyProtection="1">
      <alignment vertical="center"/>
      <protection hidden="1"/>
    </xf>
    <xf numFmtId="0" fontId="16" fillId="4" borderId="0" xfId="0" applyFont="1" applyFill="1" applyBorder="1" applyAlignment="1" applyProtection="1">
      <alignment vertical="center"/>
      <protection hidden="1"/>
    </xf>
    <xf numFmtId="0" fontId="15" fillId="4" borderId="0" xfId="0" applyFont="1" applyFill="1" applyBorder="1" applyAlignment="1" applyProtection="1">
      <alignment vertical="center"/>
      <protection hidden="1"/>
    </xf>
    <xf numFmtId="0" fontId="15" fillId="4" borderId="0" xfId="0" applyFont="1" applyFill="1" applyBorder="1" applyAlignment="1" applyProtection="1">
      <alignment horizontal="right" vertical="center"/>
      <protection hidden="1"/>
    </xf>
    <xf numFmtId="0" fontId="15" fillId="4" borderId="14" xfId="0" applyFont="1" applyFill="1" applyBorder="1" applyAlignment="1" applyProtection="1">
      <alignment vertical="center"/>
      <protection hidden="1"/>
    </xf>
    <xf numFmtId="0" fontId="16" fillId="4" borderId="0" xfId="0" applyFont="1" applyFill="1" applyBorder="1" applyAlignment="1" applyProtection="1">
      <alignment horizontal="left" vertical="center"/>
      <protection hidden="1"/>
    </xf>
    <xf numFmtId="0" fontId="15" fillId="4" borderId="0" xfId="0" applyFont="1" applyFill="1" applyBorder="1" applyAlignment="1" applyProtection="1">
      <alignment horizontal="left" vertical="center"/>
      <protection hidden="1"/>
    </xf>
    <xf numFmtId="0" fontId="17" fillId="4" borderId="0" xfId="0" applyFont="1" applyFill="1" applyBorder="1" applyAlignment="1" applyProtection="1">
      <alignment horizontal="right" vertical="center" wrapText="1"/>
      <protection hidden="1"/>
    </xf>
    <xf numFmtId="14" fontId="16" fillId="4" borderId="0" xfId="0" applyNumberFormat="1" applyFont="1" applyFill="1" applyBorder="1" applyAlignment="1" applyProtection="1">
      <alignment horizontal="left" vertical="center"/>
      <protection hidden="1"/>
    </xf>
    <xf numFmtId="0" fontId="15" fillId="4" borderId="15" xfId="0" applyFont="1" applyFill="1" applyBorder="1" applyAlignment="1" applyProtection="1">
      <alignment vertical="center"/>
      <protection hidden="1"/>
    </xf>
    <xf numFmtId="0" fontId="16" fillId="4" borderId="16" xfId="0" applyFont="1" applyFill="1" applyBorder="1" applyAlignment="1" applyProtection="1">
      <alignment vertical="center"/>
      <protection hidden="1"/>
    </xf>
    <xf numFmtId="0" fontId="15" fillId="4" borderId="16" xfId="0" applyFont="1" applyFill="1" applyBorder="1" applyAlignment="1" applyProtection="1">
      <alignment vertical="center"/>
      <protection hidden="1"/>
    </xf>
    <xf numFmtId="0" fontId="15" fillId="4" borderId="17" xfId="0"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18" fillId="2" borderId="0" xfId="0" applyFont="1" applyFill="1" applyBorder="1" applyAlignment="1" applyProtection="1">
      <alignment horizontal="center" vertical="center"/>
      <protection hidden="1"/>
    </xf>
    <xf numFmtId="0" fontId="20" fillId="6" borderId="0" xfId="0" applyFont="1" applyFill="1" applyAlignment="1" applyProtection="1">
      <alignment vertical="center"/>
      <protection hidden="1"/>
    </xf>
    <xf numFmtId="0" fontId="21" fillId="2" borderId="0" xfId="0" applyFont="1" applyFill="1" applyBorder="1" applyAlignment="1" applyProtection="1">
      <alignment vertical="center"/>
      <protection hidden="1"/>
    </xf>
    <xf numFmtId="0" fontId="21" fillId="2" borderId="0"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0" xfId="0" applyFont="1" applyProtection="1">
      <protection hidden="1"/>
    </xf>
    <xf numFmtId="0" fontId="1" fillId="7" borderId="22" xfId="0"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22" xfId="0" applyFont="1" applyBorder="1" applyAlignment="1" applyProtection="1">
      <alignment horizontal="center" vertical="center"/>
      <protection hidden="1"/>
    </xf>
    <xf numFmtId="14" fontId="0" fillId="0" borderId="22" xfId="0" applyNumberFormat="1"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23" fillId="0" borderId="0" xfId="0" applyFont="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26" fillId="2" borderId="22"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0" fillId="2" borderId="0" xfId="0" applyFont="1" applyFill="1" applyProtection="1">
      <protection hidden="1"/>
    </xf>
    <xf numFmtId="0" fontId="0" fillId="0" borderId="0" xfId="0" applyAlignment="1" applyProtection="1">
      <alignment horizontal="left" vertical="center" wrapText="1"/>
      <protection hidden="1"/>
    </xf>
    <xf numFmtId="0" fontId="0" fillId="0" borderId="22" xfId="0" applyFont="1" applyBorder="1" applyAlignment="1" applyProtection="1">
      <alignment horizontal="center" vertical="center" wrapText="1"/>
      <protection hidden="1"/>
    </xf>
    <xf numFmtId="14" fontId="0" fillId="0" borderId="22" xfId="0" applyNumberFormat="1"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12" fillId="0" borderId="24"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0" fontId="12" fillId="0" borderId="22"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0" fontId="12" fillId="0" borderId="29" xfId="0" applyFont="1" applyFill="1" applyBorder="1" applyAlignment="1" applyProtection="1">
      <alignment horizontal="center" vertical="center" wrapText="1"/>
      <protection hidden="1"/>
    </xf>
    <xf numFmtId="0" fontId="12" fillId="0" borderId="30" xfId="0" applyFont="1" applyFill="1" applyBorder="1" applyAlignment="1" applyProtection="1">
      <alignment horizontal="center" vertical="center" wrapText="1"/>
      <protection hidden="1"/>
    </xf>
    <xf numFmtId="0" fontId="12" fillId="0" borderId="31" xfId="0" applyFont="1" applyFill="1" applyBorder="1" applyAlignment="1" applyProtection="1">
      <alignment horizontal="center" vertical="center" wrapText="1"/>
      <protection hidden="1"/>
    </xf>
    <xf numFmtId="0" fontId="2" fillId="8" borderId="22" xfId="0" applyFont="1" applyFill="1" applyBorder="1" applyAlignment="1" applyProtection="1">
      <alignment horizontal="center" vertical="center"/>
      <protection hidden="1"/>
    </xf>
    <xf numFmtId="0" fontId="0" fillId="0" borderId="22" xfId="0" applyFont="1" applyBorder="1" applyAlignment="1" applyProtection="1">
      <alignment horizontal="left" vertical="center" wrapText="1"/>
      <protection hidden="1"/>
    </xf>
    <xf numFmtId="0" fontId="0" fillId="8" borderId="22" xfId="0" applyFont="1" applyFill="1" applyBorder="1" applyAlignment="1" applyProtection="1">
      <alignment horizontal="left" vertical="center" wrapText="1"/>
      <protection locked="0"/>
    </xf>
    <xf numFmtId="0" fontId="19" fillId="5" borderId="22" xfId="0" quotePrefix="1" applyFont="1" applyFill="1" applyBorder="1" applyAlignment="1" applyProtection="1">
      <alignment horizontal="center" vertical="center"/>
      <protection hidden="1"/>
    </xf>
    <xf numFmtId="0" fontId="25" fillId="0" borderId="22" xfId="0" quotePrefix="1"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0" fillId="8" borderId="22" xfId="0" applyFont="1" applyFill="1" applyBorder="1" applyAlignment="1" applyProtection="1">
      <alignment horizontal="left" vertical="center"/>
      <protection locked="0"/>
    </xf>
    <xf numFmtId="0" fontId="22" fillId="0" borderId="22" xfId="0" applyFont="1" applyBorder="1" applyAlignment="1" applyProtection="1">
      <alignment horizontal="center" vertical="center"/>
      <protection hidden="1"/>
    </xf>
    <xf numFmtId="0" fontId="2" fillId="9" borderId="22" xfId="0" applyFont="1" applyFill="1" applyBorder="1" applyAlignment="1" applyProtection="1">
      <alignment horizontal="center" vertical="center" wrapText="1"/>
      <protection hidden="1"/>
    </xf>
    <xf numFmtId="0" fontId="0" fillId="0" borderId="22" xfId="0" applyFont="1" applyBorder="1" applyAlignment="1" applyProtection="1">
      <alignment horizontal="left" vertical="center"/>
      <protection hidden="1"/>
    </xf>
    <xf numFmtId="0" fontId="22" fillId="0" borderId="21" xfId="0" applyFont="1" applyBorder="1" applyAlignment="1" applyProtection="1">
      <alignment horizontal="center" vertical="center"/>
      <protection hidden="1"/>
    </xf>
    <xf numFmtId="0" fontId="22" fillId="0" borderId="22" xfId="0" applyFont="1" applyBorder="1" applyAlignment="1" applyProtection="1">
      <alignment horizontal="center" vertical="center" wrapText="1"/>
      <protection hidden="1"/>
    </xf>
    <xf numFmtId="0" fontId="2" fillId="3" borderId="22" xfId="0" applyFont="1" applyFill="1" applyBorder="1" applyAlignment="1" applyProtection="1">
      <alignment horizontal="center" vertical="center"/>
      <protection hidden="1"/>
    </xf>
    <xf numFmtId="0" fontId="1" fillId="7" borderId="22" xfId="0" applyFont="1" applyFill="1" applyBorder="1" applyAlignment="1" applyProtection="1">
      <alignment horizontal="center" vertical="center" wrapText="1"/>
      <protection hidden="1"/>
    </xf>
    <xf numFmtId="0" fontId="19" fillId="5" borderId="18" xfId="0" quotePrefix="1" applyFont="1" applyFill="1" applyBorder="1" applyAlignment="1" applyProtection="1">
      <alignment horizontal="center" vertical="center"/>
      <protection hidden="1"/>
    </xf>
    <xf numFmtId="0" fontId="19" fillId="5" borderId="19" xfId="0" quotePrefix="1" applyFont="1" applyFill="1" applyBorder="1" applyAlignment="1" applyProtection="1">
      <alignment horizontal="center" vertical="center"/>
      <protection hidden="1"/>
    </xf>
    <xf numFmtId="0" fontId="19" fillId="5" borderId="20" xfId="0" quotePrefix="1" applyFont="1" applyFill="1" applyBorder="1" applyAlignment="1" applyProtection="1">
      <alignment horizontal="center" vertical="center"/>
      <protection hidden="1"/>
    </xf>
    <xf numFmtId="0" fontId="16" fillId="4" borderId="0" xfId="0" applyFont="1" applyFill="1" applyBorder="1" applyAlignment="1" applyProtection="1">
      <alignment horizontal="left" vertical="center"/>
      <protection hidden="1"/>
    </xf>
    <xf numFmtId="0" fontId="1" fillId="7" borderId="13" xfId="0" applyFont="1" applyFill="1" applyBorder="1" applyAlignment="1" applyProtection="1">
      <alignment horizontal="center" vertical="center" wrapText="1"/>
      <protection hidden="1"/>
    </xf>
    <xf numFmtId="0" fontId="1" fillId="7" borderId="14" xfId="0" applyFont="1" applyFill="1" applyBorder="1" applyAlignment="1" applyProtection="1">
      <alignment horizontal="center" vertical="center" wrapText="1"/>
      <protection hidden="1"/>
    </xf>
    <xf numFmtId="14" fontId="21" fillId="2" borderId="21" xfId="0" applyNumberFormat="1" applyFont="1" applyFill="1" applyBorder="1" applyAlignment="1" applyProtection="1">
      <alignment horizontal="center" vertical="center"/>
      <protection hidden="1"/>
    </xf>
    <xf numFmtId="0" fontId="21" fillId="2" borderId="23" xfId="0" applyFont="1" applyFill="1" applyBorder="1" applyAlignment="1" applyProtection="1">
      <alignment horizontal="center" vertical="center"/>
      <protection hidden="1"/>
    </xf>
    <xf numFmtId="0" fontId="4" fillId="2" borderId="0" xfId="0" applyFont="1" applyFill="1" applyBorder="1" applyAlignment="1" applyProtection="1">
      <alignment horizontal="left"/>
      <protection hidden="1"/>
    </xf>
    <xf numFmtId="0" fontId="0" fillId="0" borderId="0" xfId="0" applyBorder="1" applyAlignment="1" applyProtection="1">
      <alignment horizontal="center" vertical="center"/>
      <protection hidden="1"/>
    </xf>
    <xf numFmtId="0" fontId="12" fillId="2" borderId="2" xfId="0" applyFont="1" applyFill="1" applyBorder="1" applyAlignment="1" applyProtection="1">
      <alignment horizontal="left" vertical="center" wrapText="1"/>
      <protection hidden="1"/>
    </xf>
    <xf numFmtId="0" fontId="12" fillId="2" borderId="3" xfId="0" applyFont="1" applyFill="1" applyBorder="1" applyAlignment="1" applyProtection="1">
      <alignment horizontal="left" vertical="center" wrapText="1"/>
      <protection hidden="1"/>
    </xf>
    <xf numFmtId="0" fontId="12" fillId="2" borderId="4" xfId="0" applyFont="1" applyFill="1" applyBorder="1" applyAlignment="1" applyProtection="1">
      <alignment horizontal="left" vertical="center" wrapText="1"/>
      <protection hidden="1"/>
    </xf>
    <xf numFmtId="0" fontId="12" fillId="2" borderId="5"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2" fillId="2" borderId="6"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2" fillId="2" borderId="1" xfId="0" applyFont="1" applyFill="1" applyBorder="1" applyAlignment="1" applyProtection="1">
      <alignment horizontal="left" vertical="center" wrapText="1"/>
      <protection hidden="1"/>
    </xf>
    <xf numFmtId="0" fontId="12" fillId="2" borderId="9"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14" fontId="9" fillId="3" borderId="7" xfId="0" applyNumberFormat="1" applyFont="1" applyFill="1" applyBorder="1" applyAlignment="1" applyProtection="1">
      <alignment horizontal="center" vertical="center"/>
      <protection hidden="1"/>
    </xf>
    <xf numFmtId="14" fontId="9" fillId="3" borderId="0" xfId="0" applyNumberFormat="1"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440531</xdr:colOff>
      <xdr:row>2</xdr:row>
      <xdr:rowOff>0</xdr:rowOff>
    </xdr:from>
    <xdr:to>
      <xdr:col>13</xdr:col>
      <xdr:colOff>389672</xdr:colOff>
      <xdr:row>7</xdr:row>
      <xdr:rowOff>71438</xdr:rowOff>
    </xdr:to>
    <xdr:pic>
      <xdr:nvPicPr>
        <xdr:cNvPr id="2" name="Imagen 1">
          <a:extLst>
            <a:ext uri="{FF2B5EF4-FFF2-40B4-BE49-F238E27FC236}">
              <a16:creationId xmlns="" xmlns:a16="http://schemas.microsoft.com/office/drawing/2014/main" id="{C1211CCB-DD21-40D8-AFDB-EB14E6A73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3606" y="228600"/>
          <a:ext cx="6892866" cy="9001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AN%20LOPEZ/Documents/AUDIMEN%202018/9.%20EXTRACTOS/Herramienta%20Extractos%202018-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cto_Report_2018-1"/>
      <sheetName val="EXTRACTO_C"/>
      <sheetName val="Encabezado"/>
      <sheetName val="Lista IES"/>
    </sheetNames>
    <sheetDataSet>
      <sheetData sheetId="0"/>
      <sheetData sheetId="1">
        <row r="2">
          <cell r="A2" t="str">
            <v>CODIGO_IES</v>
          </cell>
          <cell r="B2" t="str">
            <v>NOMBRE_IES</v>
          </cell>
          <cell r="C2" t="str">
            <v>TIPO_IES</v>
          </cell>
          <cell r="D2" t="str">
            <v>CARACTER_IES</v>
          </cell>
          <cell r="E2" t="str">
            <v>IES_PADRE</v>
          </cell>
          <cell r="F2" t="str">
            <v>FECHA_INSCRITO</v>
          </cell>
          <cell r="G2" t="str">
            <v>REPORTE_INSCRITO</v>
          </cell>
          <cell r="H2" t="str">
            <v>ULTIMO_ESTADO_CARGUE_INSCRITO</v>
          </cell>
          <cell r="I2" t="str">
            <v>EXTEMPORANEO_INSCRITO</v>
          </cell>
          <cell r="J2" t="str">
            <v>FECHA_ADMITIDO</v>
          </cell>
          <cell r="K2" t="str">
            <v>REPORTE_ADMITIDO</v>
          </cell>
          <cell r="L2" t="str">
            <v>ULTIMO_ESTADO_CARGUE_ADMITIDO</v>
          </cell>
          <cell r="M2" t="str">
            <v>EXTEMPORANEO_ADMITIDO</v>
          </cell>
          <cell r="N2" t="str">
            <v>FECHA_EST_PRIM_CURSO</v>
          </cell>
          <cell r="O2" t="str">
            <v>REPORTE_EST_PRIM_CURSO</v>
          </cell>
          <cell r="P2" t="str">
            <v>ULTIMO_ESTADO_CARGUE_EST_PRIM_CURSO</v>
          </cell>
          <cell r="Q2" t="str">
            <v>EXTEMPORANEO_EST_PRIM_CURSO</v>
          </cell>
          <cell r="R2" t="str">
            <v>FECHA_MATRICULADO</v>
          </cell>
          <cell r="S2" t="str">
            <v>REPORTE_MATRICULADO</v>
          </cell>
          <cell r="T2" t="str">
            <v>ULTIMO_ESTADO_CARGUE_MATRICULADO</v>
          </cell>
          <cell r="U2" t="str">
            <v>EXTEMPORANEO_MATRICULADO</v>
          </cell>
          <cell r="V2" t="str">
            <v>FECHA_GRADUADO</v>
          </cell>
          <cell r="W2" t="str">
            <v>REPORTE_GRADUADO</v>
          </cell>
          <cell r="X2" t="str">
            <v>ULTIMO_ESTADO_CARGUE_GRADUADO</v>
          </cell>
          <cell r="Y2" t="str">
            <v>EXTEMPORANEO_GRADUADO</v>
          </cell>
          <cell r="Z2" t="str">
            <v>FECHA_CUPOS</v>
          </cell>
          <cell r="AA2" t="str">
            <v>REPORTE_CUPOS</v>
          </cell>
          <cell r="AB2" t="str">
            <v>ULTIMO_ESTADO_CARGUE_CUPOS</v>
          </cell>
          <cell r="AC2" t="str">
            <v>EXTEMPORANEO_CUPOS</v>
          </cell>
          <cell r="AD2" t="str">
            <v>FECHA_RECURSOS</v>
          </cell>
          <cell r="AE2" t="str">
            <v>REPORTE_RECURSOS</v>
          </cell>
          <cell r="AF2" t="str">
            <v>ULTIMO_ESTADO_CARGUE_RECURSOS</v>
          </cell>
          <cell r="AG2" t="str">
            <v>EXTEMPORANEO_RECURSOS</v>
          </cell>
          <cell r="AH2" t="str">
            <v>FECHA_DOCENTE</v>
          </cell>
          <cell r="AI2" t="str">
            <v>REPORTE_DOCENTE</v>
          </cell>
          <cell r="AJ2" t="str">
            <v>ULTIMO_ESTADO_CARGUE_DOCENTE</v>
          </cell>
          <cell r="AK2" t="str">
            <v>EXTEMPORANEO_DOCENTE</v>
          </cell>
          <cell r="AL2" t="str">
            <v>FECHA_MOV_EST_HACIA_COLOMBIA</v>
          </cell>
          <cell r="AM2" t="str">
            <v>REPORTE_MOV_EST_HACIA_COLOMBIA</v>
          </cell>
          <cell r="AN2" t="str">
            <v>ULTIMO_ESTADO_CARGUE_MOV_EST_HACIA_COLOMBIA</v>
          </cell>
          <cell r="AO2" t="str">
            <v>EXTEMPORANEO_MOV_EST_HACIA_COLOMBIA</v>
          </cell>
          <cell r="AP2" t="str">
            <v>FECHA_MOV_DOC_HACIA_COLOMBIA</v>
          </cell>
          <cell r="AQ2" t="str">
            <v>REPORTE_MOV_DOC_HACIA_COLOMBIA</v>
          </cell>
          <cell r="AR2" t="str">
            <v>ULTIMO_ESTADO_CARGUE_MOV_DOC_HACIA_COLOMBIA</v>
          </cell>
          <cell r="AS2" t="str">
            <v>EXTEMPORANEO_MOV_DOC_HACIA_COLOMBIA</v>
          </cell>
          <cell r="AT2" t="str">
            <v>FECHA_MOV_DOC_HACIA_EXTERIOR</v>
          </cell>
          <cell r="AU2" t="str">
            <v>REPORTE_MOV_DOC_HACIA_EXTERIOR</v>
          </cell>
          <cell r="AV2" t="str">
            <v>ULTIMO_ESTADO_CARGUE_MOV_DOC_HACIA_EXTERIOR</v>
          </cell>
          <cell r="AW2" t="str">
            <v>EXTEMPORANEO_MOV_DOC_HACIA_EXTERIOR</v>
          </cell>
          <cell r="AX2" t="str">
            <v>FECHA_MOV_EST_HACIA_EXTERIOR</v>
          </cell>
          <cell r="AY2" t="str">
            <v>REPORTE_MOV_EST_HACIA_EXTERIOR</v>
          </cell>
          <cell r="AZ2" t="str">
            <v>ULTIMO_ESTADO_CARGUE_MOV_EST_HACIA_EXTERIOR</v>
          </cell>
          <cell r="BA2" t="str">
            <v>EXTEMPORANEO_MOV_EST_HACIA_EXTERIOR</v>
          </cell>
          <cell r="BB2" t="str">
            <v>FECHA_MOV_ADM_HACIA_COLOMBIA</v>
          </cell>
          <cell r="BC2" t="str">
            <v>REPORTE_MOV_ADM_HACIA_COLOMBIA</v>
          </cell>
          <cell r="BD2" t="str">
            <v>ULTIMO_ESTADO_CARGUE_MOV_ADM_HACIA_COLOMBIA</v>
          </cell>
          <cell r="BE2" t="str">
            <v>EXTEMPORANEO_MOV_ADM_HACIA_COLOMBIA</v>
          </cell>
          <cell r="BF2" t="str">
            <v>FECHA_MOV_ADM_HACIA_EXTERIOR</v>
          </cell>
          <cell r="BG2" t="str">
            <v>REPORTE_MOV_ADM_HACIA_EXTERIOR</v>
          </cell>
          <cell r="BH2" t="str">
            <v>ULTIMO_ESTADO_CARGUE_MOV_ADM_HACIA_EXTERIOR</v>
          </cell>
          <cell r="BI2" t="str">
            <v>EXTEMPORANEO_MOV_ADM_HACIA_EXTERIOR</v>
          </cell>
          <cell r="BJ2" t="str">
            <v>FECHA_PROG_OFRECIDOS_EXTERIOR</v>
          </cell>
          <cell r="BK2" t="str">
            <v>REPORTE_PROG_OFRECIDOS_EXTERIOR</v>
          </cell>
          <cell r="BL2" t="str">
            <v>ULTIMO_ESTADO_CARGUE_PROG_OFRECIDOS_EXTERIOR</v>
          </cell>
          <cell r="BM2" t="str">
            <v>EXTEMPORANEO_PROG_OFRECIDOS_EXTERIOR</v>
          </cell>
          <cell r="BN2" t="str">
            <v>FECHA_CONVENIO_INTERNACIONAL</v>
          </cell>
          <cell r="BO2" t="str">
            <v>REPORTE_CONVENIO_INTERNACIONAL</v>
          </cell>
          <cell r="BP2" t="str">
            <v>ULTIMO_ESTADO_CARGUE_CONVENIO_INTERNACIONAL</v>
          </cell>
          <cell r="BQ2" t="str">
            <v>EXTEMPORANEO_CONVENIO_INTERNACIONAL</v>
          </cell>
          <cell r="BR2" t="str">
            <v>FECHA_PROY_INVESTIGACION</v>
          </cell>
          <cell r="BS2" t="str">
            <v>REPORTE_PROY_INVESTIGACION</v>
          </cell>
          <cell r="BT2" t="str">
            <v>ULTIMO_ESTADO_CARGUE_PROY_INVESTIGACION</v>
          </cell>
          <cell r="BU2" t="str">
            <v>EXTEMPORANEO_PROY_INVESTIGACION</v>
          </cell>
          <cell r="BV2" t="str">
            <v>FECHA_ACT_BIENESTAR</v>
          </cell>
          <cell r="BW2" t="str">
            <v>REPORTE_ACT_BIENESTAR</v>
          </cell>
          <cell r="BX2" t="str">
            <v>ULTIMO_ESTADO_CARGUE_ACT_BIENESTAR</v>
          </cell>
          <cell r="BY2" t="str">
            <v>EXTEMPORANEO_ACT_BIENESTAR</v>
          </cell>
          <cell r="BZ2" t="str">
            <v>FECHA_EDUCACION_CONTINUA</v>
          </cell>
          <cell r="CA2" t="str">
            <v>REPORTE_EDUCACION_CONTINUA</v>
          </cell>
          <cell r="CB2" t="str">
            <v>ULTIMO_ESTADO_CARGUE_EDUCACION_CONTINUA</v>
          </cell>
          <cell r="CC2" t="str">
            <v>EXTEMPORANEO_EDUCACION_CONTINUA</v>
          </cell>
          <cell r="CD2" t="str">
            <v>FECHA_CONSULTORIA</v>
          </cell>
          <cell r="CE2" t="str">
            <v>REPORTE_CONSULTORIA</v>
          </cell>
          <cell r="CF2" t="str">
            <v>ULTIMO_ESTADO_CARGUE_CONSULTORIA</v>
          </cell>
          <cell r="CG2" t="str">
            <v>EXTEMPORANEO_CONSULTORIA</v>
          </cell>
          <cell r="CH2" t="str">
            <v>FECHA_ACT_CULTURAL</v>
          </cell>
          <cell r="CI2" t="str">
            <v>REPORTE_ACT_CULTURAL</v>
          </cell>
          <cell r="CJ2" t="str">
            <v>ULTIMO_ESTADO_CARGUE_ACT_CULTURAL</v>
          </cell>
          <cell r="CK2" t="str">
            <v>EXTEMPORANEO_ACT_CULTURAL</v>
          </cell>
          <cell r="CL2" t="str">
            <v>FECHA_PROY_EXTENSION</v>
          </cell>
          <cell r="CM2" t="str">
            <v>REPORTE_PROY_EXTENSION</v>
          </cell>
          <cell r="CN2" t="str">
            <v>ULTIMO_ESTADO_CARGUE_PROY_EXTENSION</v>
          </cell>
          <cell r="CO2" t="str">
            <v>EXTEMPORANEO_PROY_EXTENSION</v>
          </cell>
          <cell r="CP2" t="str">
            <v>FECHA_EVENTO_CULTURAL</v>
          </cell>
          <cell r="CQ2" t="str">
            <v>REPORTE_EVENTO_CULTURAL</v>
          </cell>
          <cell r="CR2" t="str">
            <v>ULTIMO_ESTADO_CARGUE_EVENTO_CULTURAL</v>
          </cell>
          <cell r="CS2" t="str">
            <v>EXTEMPORANEO_EVENTO_CULTURAL</v>
          </cell>
          <cell r="CT2" t="str">
            <v>FECHA_SERVICIO_EXTENSION</v>
          </cell>
          <cell r="CU2" t="str">
            <v>REPORTE_SERVICIO_EXTENSION</v>
          </cell>
          <cell r="CV2" t="str">
            <v>ULTIMO_ESTADO_CARGUE_SERVICIO_EXTENSION</v>
          </cell>
          <cell r="CW2" t="str">
            <v>EXTEMPORANEO_SERVICIO_EXTENSION</v>
          </cell>
        </row>
        <row r="3">
          <cell r="A3">
            <v>1101</v>
          </cell>
          <cell r="B3" t="str">
            <v>UNIVERSIDAD NACIONAL DE COLOMBIA</v>
          </cell>
          <cell r="C3" t="str">
            <v>PUBLICA</v>
          </cell>
          <cell r="D3" t="str">
            <v>Universidad</v>
          </cell>
          <cell r="E3" t="str">
            <v>Vacio</v>
          </cell>
          <cell r="F3">
            <v>43439.713680555556</v>
          </cell>
          <cell r="G3">
            <v>54404</v>
          </cell>
          <cell r="H3" t="str">
            <v>Validado Correctamente</v>
          </cell>
          <cell r="I3" t="str">
            <v>SI</v>
          </cell>
          <cell r="J3">
            <v>43439.745763888888</v>
          </cell>
          <cell r="K3">
            <v>6426</v>
          </cell>
          <cell r="L3" t="str">
            <v>Validado Correctamente</v>
          </cell>
          <cell r="M3" t="str">
            <v>SI</v>
          </cell>
          <cell r="N3">
            <v>43440.439675925925</v>
          </cell>
          <cell r="O3">
            <v>5248</v>
          </cell>
          <cell r="P3" t="str">
            <v>Validado Correctamente</v>
          </cell>
          <cell r="Q3" t="str">
            <v>SI</v>
          </cell>
          <cell r="R3">
            <v>43440.727094907408</v>
          </cell>
          <cell r="S3">
            <v>32126</v>
          </cell>
          <cell r="T3" t="str">
            <v>Validado Correctamente</v>
          </cell>
          <cell r="U3" t="str">
            <v>SI</v>
          </cell>
          <cell r="V3">
            <v>43280.344918981478</v>
          </cell>
          <cell r="W3">
            <v>3126</v>
          </cell>
          <cell r="X3" t="str">
            <v>Validado Correctamente</v>
          </cell>
          <cell r="Y3" t="str">
            <v>NO</v>
          </cell>
          <cell r="Z3" t="str">
            <v>Vacio</v>
          </cell>
          <cell r="AA3" t="str">
            <v>Vacio</v>
          </cell>
          <cell r="AB3" t="str">
            <v>Vacio</v>
          </cell>
          <cell r="AC3" t="str">
            <v>Vacio</v>
          </cell>
          <cell r="AD3">
            <v>43196.489004629628</v>
          </cell>
          <cell r="AE3">
            <v>1</v>
          </cell>
          <cell r="AF3" t="str">
            <v>Validado Correctamente</v>
          </cell>
          <cell r="AG3" t="str">
            <v>NO</v>
          </cell>
          <cell r="AH3">
            <v>43280.628680555557</v>
          </cell>
          <cell r="AI3">
            <v>2781</v>
          </cell>
          <cell r="AJ3" t="str">
            <v>Validado Correctamente</v>
          </cell>
          <cell r="AK3" t="str">
            <v>NO</v>
          </cell>
          <cell r="AL3">
            <v>43396.61010416667</v>
          </cell>
          <cell r="AM3">
            <v>276</v>
          </cell>
          <cell r="AN3" t="str">
            <v>Validado Correctamente</v>
          </cell>
          <cell r="AO3" t="str">
            <v>SI</v>
          </cell>
          <cell r="AP3">
            <v>43395.699988425928</v>
          </cell>
          <cell r="AQ3">
            <v>207</v>
          </cell>
          <cell r="AR3" t="str">
            <v>Validado Correctamente</v>
          </cell>
          <cell r="AS3" t="str">
            <v>SI</v>
          </cell>
          <cell r="AT3">
            <v>43396.494525462964</v>
          </cell>
          <cell r="AU3">
            <v>316</v>
          </cell>
          <cell r="AV3" t="str">
            <v>Validado Correctamente</v>
          </cell>
          <cell r="AW3" t="str">
            <v>SI</v>
          </cell>
          <cell r="AX3">
            <v>43397.620381944442</v>
          </cell>
          <cell r="AY3">
            <v>231</v>
          </cell>
          <cell r="AZ3" t="str">
            <v>Validado Correctamente</v>
          </cell>
          <cell r="BA3" t="str">
            <v>SI</v>
          </cell>
          <cell r="BB3" t="str">
            <v>Vacio</v>
          </cell>
          <cell r="BC3" t="str">
            <v>Vacio</v>
          </cell>
          <cell r="BD3" t="str">
            <v>Vacio</v>
          </cell>
          <cell r="BE3" t="str">
            <v>Vacio</v>
          </cell>
          <cell r="BF3" t="str">
            <v>Vacio</v>
          </cell>
          <cell r="BG3" t="str">
            <v>Vacio</v>
          </cell>
          <cell r="BH3" t="str">
            <v>Vacio</v>
          </cell>
          <cell r="BI3" t="str">
            <v>Vacio</v>
          </cell>
          <cell r="BJ3" t="str">
            <v>Vacio</v>
          </cell>
          <cell r="BK3" t="str">
            <v>Vacio</v>
          </cell>
          <cell r="BL3" t="str">
            <v>Vacio</v>
          </cell>
          <cell r="BM3" t="str">
            <v>Vacio</v>
          </cell>
          <cell r="BN3">
            <v>43266.682013888887</v>
          </cell>
          <cell r="BO3">
            <v>60</v>
          </cell>
          <cell r="BP3" t="str">
            <v>Validado Correctamente</v>
          </cell>
          <cell r="BQ3" t="str">
            <v>NO</v>
          </cell>
          <cell r="BR3">
            <v>43362.426921296297</v>
          </cell>
          <cell r="BS3">
            <v>340</v>
          </cell>
          <cell r="BT3" t="str">
            <v>Validado Correctamente</v>
          </cell>
          <cell r="BU3" t="str">
            <v>SI</v>
          </cell>
          <cell r="BV3">
            <v>43273.694328703707</v>
          </cell>
          <cell r="BW3">
            <v>7</v>
          </cell>
          <cell r="BX3" t="str">
            <v>Validado Correctamente</v>
          </cell>
          <cell r="BY3" t="str">
            <v>NO</v>
          </cell>
          <cell r="BZ3">
            <v>43318.686122685183</v>
          </cell>
          <cell r="CA3">
            <v>362</v>
          </cell>
          <cell r="CB3" t="str">
            <v>Validado Correctamente</v>
          </cell>
          <cell r="CC3" t="str">
            <v>SI</v>
          </cell>
          <cell r="CD3">
            <v>43318.423645833333</v>
          </cell>
          <cell r="CE3">
            <v>184</v>
          </cell>
          <cell r="CF3" t="str">
            <v>Validado Correctamente</v>
          </cell>
          <cell r="CG3" t="str">
            <v>SI</v>
          </cell>
          <cell r="CH3" t="str">
            <v>Vacio</v>
          </cell>
          <cell r="CI3" t="str">
            <v>Vacio</v>
          </cell>
          <cell r="CJ3" t="str">
            <v>Vacio</v>
          </cell>
          <cell r="CK3" t="str">
            <v>Vacio</v>
          </cell>
          <cell r="CL3">
            <v>43328.606805555559</v>
          </cell>
          <cell r="CM3">
            <v>39</v>
          </cell>
          <cell r="CN3" t="str">
            <v>Validado Correctamente</v>
          </cell>
          <cell r="CO3" t="str">
            <v>SI</v>
          </cell>
          <cell r="CP3" t="str">
            <v>Vacio</v>
          </cell>
          <cell r="CQ3" t="str">
            <v>Vacio</v>
          </cell>
          <cell r="CR3" t="str">
            <v>Vacio</v>
          </cell>
          <cell r="CS3" t="str">
            <v>Vacio</v>
          </cell>
          <cell r="CT3">
            <v>43353.462037037039</v>
          </cell>
          <cell r="CU3">
            <v>26</v>
          </cell>
          <cell r="CV3" t="str">
            <v>Validado Correctamente</v>
          </cell>
          <cell r="CW3" t="str">
            <v>SI</v>
          </cell>
        </row>
        <row r="4">
          <cell r="A4">
            <v>1102</v>
          </cell>
          <cell r="B4" t="str">
            <v>UNIVERSIDAD NACIONAL DE COLOMBIA</v>
          </cell>
          <cell r="C4" t="str">
            <v>PUBLICA</v>
          </cell>
          <cell r="D4" t="str">
            <v>Universidad</v>
          </cell>
          <cell r="E4" t="str">
            <v>1101</v>
          </cell>
          <cell r="F4">
            <v>43439.713738425926</v>
          </cell>
          <cell r="G4">
            <v>10216</v>
          </cell>
          <cell r="H4" t="str">
            <v>Validado Correctamente</v>
          </cell>
          <cell r="I4" t="str">
            <v>SI</v>
          </cell>
          <cell r="J4">
            <v>43439.745833333334</v>
          </cell>
          <cell r="K4">
            <v>2608</v>
          </cell>
          <cell r="L4" t="str">
            <v>Validado Correctamente</v>
          </cell>
          <cell r="M4" t="str">
            <v>SI</v>
          </cell>
          <cell r="N4">
            <v>43440.386932870373</v>
          </cell>
          <cell r="O4">
            <v>1993</v>
          </cell>
          <cell r="P4" t="str">
            <v>Validado Correctamente</v>
          </cell>
          <cell r="Q4" t="str">
            <v>SI</v>
          </cell>
          <cell r="R4">
            <v>43440.735937500001</v>
          </cell>
          <cell r="S4">
            <v>12659</v>
          </cell>
          <cell r="T4" t="str">
            <v>Validado Correctamente</v>
          </cell>
          <cell r="U4" t="str">
            <v>SI</v>
          </cell>
          <cell r="V4">
            <v>43403.774062500001</v>
          </cell>
          <cell r="W4">
            <v>1021</v>
          </cell>
          <cell r="X4" t="str">
            <v>Validado Correctamente</v>
          </cell>
          <cell r="Y4" t="str">
            <v>SI</v>
          </cell>
          <cell r="Z4" t="str">
            <v>Vacio</v>
          </cell>
          <cell r="AA4" t="str">
            <v>Vacio</v>
          </cell>
          <cell r="AB4" t="str">
            <v>Vacio</v>
          </cell>
          <cell r="AC4" t="str">
            <v>Vacio</v>
          </cell>
          <cell r="AD4">
            <v>43196.48914351852</v>
          </cell>
          <cell r="AE4">
            <v>1</v>
          </cell>
          <cell r="AF4" t="str">
            <v>Validado Correctamente</v>
          </cell>
          <cell r="AG4" t="str">
            <v>NO</v>
          </cell>
          <cell r="AH4">
            <v>43280.650092592594</v>
          </cell>
          <cell r="AI4">
            <v>850</v>
          </cell>
          <cell r="AJ4" t="str">
            <v>Validado Correctamente</v>
          </cell>
          <cell r="AK4" t="str">
            <v>NO</v>
          </cell>
          <cell r="AL4">
            <v>43266.686805555553</v>
          </cell>
          <cell r="AM4">
            <v>78</v>
          </cell>
          <cell r="AN4" t="str">
            <v>Validado Correctamente</v>
          </cell>
          <cell r="AO4" t="str">
            <v>NO</v>
          </cell>
          <cell r="AP4">
            <v>43269.463831018518</v>
          </cell>
          <cell r="AQ4">
            <v>67</v>
          </cell>
          <cell r="AR4" t="str">
            <v>Validado Correctamente</v>
          </cell>
          <cell r="AS4" t="str">
            <v>NO</v>
          </cell>
          <cell r="AT4">
            <v>43395.679189814815</v>
          </cell>
          <cell r="AU4">
            <v>86</v>
          </cell>
          <cell r="AV4" t="str">
            <v>Validado Correctamente</v>
          </cell>
          <cell r="AW4" t="str">
            <v>SI</v>
          </cell>
          <cell r="AX4">
            <v>43269.463854166665</v>
          </cell>
          <cell r="AY4">
            <v>78</v>
          </cell>
          <cell r="AZ4" t="str">
            <v>Validado Correctamente</v>
          </cell>
          <cell r="BA4" t="str">
            <v>NO</v>
          </cell>
          <cell r="BB4" t="str">
            <v>Vacio</v>
          </cell>
          <cell r="BC4" t="str">
            <v>Vacio</v>
          </cell>
          <cell r="BD4" t="str">
            <v>Vacio</v>
          </cell>
          <cell r="BE4" t="str">
            <v>Vacio</v>
          </cell>
          <cell r="BF4" t="str">
            <v>Vacio</v>
          </cell>
          <cell r="BG4" t="str">
            <v>Vacio</v>
          </cell>
          <cell r="BH4" t="str">
            <v>Vacio</v>
          </cell>
          <cell r="BI4" t="str">
            <v>Vacio</v>
          </cell>
          <cell r="BJ4" t="str">
            <v>Vacio</v>
          </cell>
          <cell r="BK4" t="str">
            <v>Vacio</v>
          </cell>
          <cell r="BL4" t="str">
            <v>Vacio</v>
          </cell>
          <cell r="BM4" t="str">
            <v>Vacio</v>
          </cell>
          <cell r="BN4">
            <v>43269.451307870368</v>
          </cell>
          <cell r="BO4">
            <v>60</v>
          </cell>
          <cell r="BP4" t="str">
            <v>Validado Correctamente</v>
          </cell>
          <cell r="BQ4" t="str">
            <v>NO</v>
          </cell>
          <cell r="BR4">
            <v>43362.500972222224</v>
          </cell>
          <cell r="BS4">
            <v>102</v>
          </cell>
          <cell r="BT4" t="str">
            <v>Validado Correctamente</v>
          </cell>
          <cell r="BU4" t="str">
            <v>SI</v>
          </cell>
          <cell r="BV4">
            <v>43273.694351851853</v>
          </cell>
          <cell r="BW4">
            <v>6</v>
          </cell>
          <cell r="BX4" t="str">
            <v>Validado Correctamente</v>
          </cell>
          <cell r="BY4" t="str">
            <v>NO</v>
          </cell>
          <cell r="BZ4">
            <v>43320.404965277776</v>
          </cell>
          <cell r="CA4">
            <v>36</v>
          </cell>
          <cell r="CB4" t="str">
            <v>Validado Correctamente</v>
          </cell>
          <cell r="CC4" t="str">
            <v>SI</v>
          </cell>
          <cell r="CD4">
            <v>43320.416018518517</v>
          </cell>
          <cell r="CE4">
            <v>0</v>
          </cell>
          <cell r="CF4" t="str">
            <v>Validado Correctamente</v>
          </cell>
          <cell r="CG4" t="str">
            <v>SI</v>
          </cell>
          <cell r="CH4" t="str">
            <v>Vacio</v>
          </cell>
          <cell r="CI4" t="str">
            <v>Vacio</v>
          </cell>
          <cell r="CJ4" t="str">
            <v>Vacio</v>
          </cell>
          <cell r="CK4" t="str">
            <v>Vacio</v>
          </cell>
          <cell r="CL4">
            <v>43333.648900462962</v>
          </cell>
          <cell r="CM4">
            <v>13</v>
          </cell>
          <cell r="CN4" t="str">
            <v>Validado Correctamente</v>
          </cell>
          <cell r="CO4" t="str">
            <v>SI</v>
          </cell>
          <cell r="CP4" t="str">
            <v>Vacio</v>
          </cell>
          <cell r="CQ4" t="str">
            <v>Vacio</v>
          </cell>
          <cell r="CR4" t="str">
            <v>Vacio</v>
          </cell>
          <cell r="CS4" t="str">
            <v>Vacio</v>
          </cell>
          <cell r="CT4">
            <v>43354.398692129631</v>
          </cell>
          <cell r="CU4">
            <v>15</v>
          </cell>
          <cell r="CV4" t="str">
            <v>Validado Correctamente</v>
          </cell>
          <cell r="CW4" t="str">
            <v>SI</v>
          </cell>
        </row>
        <row r="5">
          <cell r="A5">
            <v>1103</v>
          </cell>
          <cell r="B5" t="str">
            <v>UNIVERSIDAD NACIONAL DE COLOMBIA</v>
          </cell>
          <cell r="C5" t="str">
            <v>PUBLICA</v>
          </cell>
          <cell r="D5" t="str">
            <v>Universidad</v>
          </cell>
          <cell r="E5" t="str">
            <v>1101</v>
          </cell>
          <cell r="F5">
            <v>43439.713773148149</v>
          </cell>
          <cell r="G5">
            <v>2848</v>
          </cell>
          <cell r="H5" t="str">
            <v>Validado Correctamente</v>
          </cell>
          <cell r="I5" t="str">
            <v>SI</v>
          </cell>
          <cell r="J5">
            <v>43439.745879629627</v>
          </cell>
          <cell r="K5">
            <v>1089</v>
          </cell>
          <cell r="L5" t="str">
            <v>Validado Correctamente</v>
          </cell>
          <cell r="M5" t="str">
            <v>SI</v>
          </cell>
          <cell r="N5">
            <v>43440.449467592596</v>
          </cell>
          <cell r="O5">
            <v>866</v>
          </cell>
          <cell r="P5" t="str">
            <v>Validado Correctamente</v>
          </cell>
          <cell r="Q5" t="str">
            <v>SI</v>
          </cell>
          <cell r="R5">
            <v>43440.738287037035</v>
          </cell>
          <cell r="S5">
            <v>5742</v>
          </cell>
          <cell r="T5" t="str">
            <v>Validado Correctamente</v>
          </cell>
          <cell r="U5" t="str">
            <v>SI</v>
          </cell>
          <cell r="V5">
            <v>43403.784351851849</v>
          </cell>
          <cell r="W5">
            <v>621</v>
          </cell>
          <cell r="X5" t="str">
            <v>Validado Correctamente</v>
          </cell>
          <cell r="Y5" t="str">
            <v>SI</v>
          </cell>
          <cell r="Z5" t="str">
            <v>Vacio</v>
          </cell>
          <cell r="AA5" t="str">
            <v>Vacio</v>
          </cell>
          <cell r="AB5" t="str">
            <v>Vacio</v>
          </cell>
          <cell r="AC5" t="str">
            <v>Vacio</v>
          </cell>
          <cell r="AD5">
            <v>43196.489282407405</v>
          </cell>
          <cell r="AE5">
            <v>1</v>
          </cell>
          <cell r="AF5" t="str">
            <v>Validado Correctamente</v>
          </cell>
          <cell r="AG5" t="str">
            <v>NO</v>
          </cell>
          <cell r="AH5">
            <v>43280.435219907406</v>
          </cell>
          <cell r="AI5">
            <v>379</v>
          </cell>
          <cell r="AJ5" t="str">
            <v>Validado Correctamente</v>
          </cell>
          <cell r="AK5" t="str">
            <v>NO</v>
          </cell>
          <cell r="AL5">
            <v>43266.675879629627</v>
          </cell>
          <cell r="AM5">
            <v>21</v>
          </cell>
          <cell r="AN5" t="str">
            <v>Validado Correctamente</v>
          </cell>
          <cell r="AO5" t="str">
            <v>NO</v>
          </cell>
          <cell r="AP5">
            <v>43266.67591435185</v>
          </cell>
          <cell r="AQ5">
            <v>15</v>
          </cell>
          <cell r="AR5" t="str">
            <v>Validado Correctamente</v>
          </cell>
          <cell r="AS5" t="str">
            <v>NO</v>
          </cell>
          <cell r="AT5">
            <v>43395.679201388892</v>
          </cell>
          <cell r="AU5">
            <v>42</v>
          </cell>
          <cell r="AV5" t="str">
            <v>Validado Correctamente</v>
          </cell>
          <cell r="AW5" t="str">
            <v>SI</v>
          </cell>
          <cell r="AX5">
            <v>43266.686874999999</v>
          </cell>
          <cell r="AY5">
            <v>30</v>
          </cell>
          <cell r="AZ5" t="str">
            <v>Validado Correctamente</v>
          </cell>
          <cell r="BA5" t="str">
            <v>NO</v>
          </cell>
          <cell r="BB5" t="str">
            <v>Vacio</v>
          </cell>
          <cell r="BC5" t="str">
            <v>Vacio</v>
          </cell>
          <cell r="BD5" t="str">
            <v>Vacio</v>
          </cell>
          <cell r="BE5" t="str">
            <v>Vacio</v>
          </cell>
          <cell r="BF5" t="str">
            <v>Vacio</v>
          </cell>
          <cell r="BG5" t="str">
            <v>Vacio</v>
          </cell>
          <cell r="BH5" t="str">
            <v>Vacio</v>
          </cell>
          <cell r="BI5" t="str">
            <v>Vacio</v>
          </cell>
          <cell r="BJ5" t="str">
            <v>Vacio</v>
          </cell>
          <cell r="BK5" t="str">
            <v>Vacio</v>
          </cell>
          <cell r="BL5" t="str">
            <v>Vacio</v>
          </cell>
          <cell r="BM5" t="str">
            <v>Vacio</v>
          </cell>
          <cell r="BN5">
            <v>43269.451701388891</v>
          </cell>
          <cell r="BO5">
            <v>60</v>
          </cell>
          <cell r="BP5" t="str">
            <v>Validado Correctamente</v>
          </cell>
          <cell r="BQ5" t="str">
            <v>NO</v>
          </cell>
          <cell r="BR5">
            <v>43348.443541666667</v>
          </cell>
          <cell r="BS5">
            <v>39</v>
          </cell>
          <cell r="BT5" t="str">
            <v>Validado Correctamente</v>
          </cell>
          <cell r="BU5" t="str">
            <v>SI</v>
          </cell>
          <cell r="BV5">
            <v>43273.694374999999</v>
          </cell>
          <cell r="BW5">
            <v>5</v>
          </cell>
          <cell r="BX5" t="str">
            <v>Validado Correctamente</v>
          </cell>
          <cell r="BY5" t="str">
            <v>NO</v>
          </cell>
          <cell r="BZ5">
            <v>43320.682627314818</v>
          </cell>
          <cell r="CA5">
            <v>8</v>
          </cell>
          <cell r="CB5" t="str">
            <v>Validado Correctamente</v>
          </cell>
          <cell r="CC5" t="str">
            <v>SI</v>
          </cell>
          <cell r="CD5">
            <v>43320.689421296294</v>
          </cell>
          <cell r="CE5">
            <v>0</v>
          </cell>
          <cell r="CF5" t="str">
            <v>Validado Correctamente</v>
          </cell>
          <cell r="CG5" t="str">
            <v>SI</v>
          </cell>
          <cell r="CH5" t="str">
            <v>Vacio</v>
          </cell>
          <cell r="CI5" t="str">
            <v>Vacio</v>
          </cell>
          <cell r="CJ5" t="str">
            <v>Vacio</v>
          </cell>
          <cell r="CK5" t="str">
            <v>Vacio</v>
          </cell>
          <cell r="CL5">
            <v>43329.464884259258</v>
          </cell>
          <cell r="CM5">
            <v>7</v>
          </cell>
          <cell r="CN5" t="str">
            <v>Validado Correctamente</v>
          </cell>
          <cell r="CO5" t="str">
            <v>SI</v>
          </cell>
          <cell r="CP5" t="str">
            <v>Vacio</v>
          </cell>
          <cell r="CQ5" t="str">
            <v>Vacio</v>
          </cell>
          <cell r="CR5" t="str">
            <v>Vacio</v>
          </cell>
          <cell r="CS5" t="str">
            <v>Vacio</v>
          </cell>
          <cell r="CT5" t="str">
            <v>Vacio</v>
          </cell>
          <cell r="CU5" t="str">
            <v>Vacio</v>
          </cell>
          <cell r="CV5" t="str">
            <v>Vacio</v>
          </cell>
          <cell r="CW5" t="str">
            <v>Vacio</v>
          </cell>
        </row>
        <row r="6">
          <cell r="A6">
            <v>1104</v>
          </cell>
          <cell r="B6" t="str">
            <v>UNIVERSIDAD NACIONAL DE COLOMBIA</v>
          </cell>
          <cell r="C6" t="str">
            <v>PUBLICA</v>
          </cell>
          <cell r="D6" t="str">
            <v>Universidad</v>
          </cell>
          <cell r="E6" t="str">
            <v>1101</v>
          </cell>
          <cell r="F6">
            <v>43389.451828703706</v>
          </cell>
          <cell r="G6">
            <v>1201</v>
          </cell>
          <cell r="H6" t="str">
            <v>Validado Correctamente</v>
          </cell>
          <cell r="I6" t="str">
            <v>SI</v>
          </cell>
          <cell r="J6">
            <v>43315.467106481483</v>
          </cell>
          <cell r="K6">
            <v>503</v>
          </cell>
          <cell r="L6" t="str">
            <v>Validado Correctamente</v>
          </cell>
          <cell r="M6" t="str">
            <v>SI</v>
          </cell>
          <cell r="N6">
            <v>43440.449548611112</v>
          </cell>
          <cell r="O6">
            <v>401</v>
          </cell>
          <cell r="P6" t="str">
            <v>Validado Correctamente</v>
          </cell>
          <cell r="Q6" t="str">
            <v>SI</v>
          </cell>
          <cell r="R6">
            <v>43440.740740740737</v>
          </cell>
          <cell r="S6">
            <v>3181</v>
          </cell>
          <cell r="T6" t="str">
            <v>Validado Correctamente</v>
          </cell>
          <cell r="U6" t="str">
            <v>SI</v>
          </cell>
          <cell r="V6">
            <v>43273.679155092592</v>
          </cell>
          <cell r="W6">
            <v>297</v>
          </cell>
          <cell r="X6" t="str">
            <v>Validado Correctamente</v>
          </cell>
          <cell r="Y6" t="str">
            <v>NO</v>
          </cell>
          <cell r="Z6" t="str">
            <v>Vacio</v>
          </cell>
          <cell r="AA6" t="str">
            <v>Vacio</v>
          </cell>
          <cell r="AB6" t="str">
            <v>Vacio</v>
          </cell>
          <cell r="AC6" t="str">
            <v>Vacio</v>
          </cell>
          <cell r="AD6">
            <v>43196.48945601852</v>
          </cell>
          <cell r="AE6">
            <v>1</v>
          </cell>
          <cell r="AF6" t="str">
            <v>Validado Correctamente</v>
          </cell>
          <cell r="AG6" t="str">
            <v>NO</v>
          </cell>
          <cell r="AH6">
            <v>43280.628761574073</v>
          </cell>
          <cell r="AI6">
            <v>241</v>
          </cell>
          <cell r="AJ6" t="str">
            <v>Validado Correctamente</v>
          </cell>
          <cell r="AK6" t="str">
            <v>NO</v>
          </cell>
          <cell r="AL6">
            <v>43266.675879629627</v>
          </cell>
          <cell r="AM6">
            <v>7</v>
          </cell>
          <cell r="AN6" t="str">
            <v>Validado Correctamente</v>
          </cell>
          <cell r="AO6" t="str">
            <v>NO</v>
          </cell>
          <cell r="AP6">
            <v>43266.675925925927</v>
          </cell>
          <cell r="AQ6">
            <v>10</v>
          </cell>
          <cell r="AR6" t="str">
            <v>Validado Correctamente</v>
          </cell>
          <cell r="AS6" t="str">
            <v>NO</v>
          </cell>
          <cell r="AT6">
            <v>43396.494537037041</v>
          </cell>
          <cell r="AU6">
            <v>20</v>
          </cell>
          <cell r="AV6" t="str">
            <v>Validado Correctamente</v>
          </cell>
          <cell r="AW6" t="str">
            <v>SI</v>
          </cell>
          <cell r="AX6">
            <v>43266.686909722222</v>
          </cell>
          <cell r="AY6">
            <v>25</v>
          </cell>
          <cell r="AZ6" t="str">
            <v>Validado Correctamente</v>
          </cell>
          <cell r="BA6" t="str">
            <v>NO</v>
          </cell>
          <cell r="BB6" t="str">
            <v>Vacio</v>
          </cell>
          <cell r="BC6" t="str">
            <v>Vacio</v>
          </cell>
          <cell r="BD6" t="str">
            <v>Vacio</v>
          </cell>
          <cell r="BE6" t="str">
            <v>Vacio</v>
          </cell>
          <cell r="BF6" t="str">
            <v>Vacio</v>
          </cell>
          <cell r="BG6" t="str">
            <v>Vacio</v>
          </cell>
          <cell r="BH6" t="str">
            <v>Vacio</v>
          </cell>
          <cell r="BI6" t="str">
            <v>Vacio</v>
          </cell>
          <cell r="BJ6" t="str">
            <v>Vacio</v>
          </cell>
          <cell r="BK6" t="str">
            <v>Vacio</v>
          </cell>
          <cell r="BL6" t="str">
            <v>Vacio</v>
          </cell>
          <cell r="BM6" t="str">
            <v>Vacio</v>
          </cell>
          <cell r="BN6">
            <v>43269.452210648145</v>
          </cell>
          <cell r="BO6">
            <v>60</v>
          </cell>
          <cell r="BP6" t="str">
            <v>Validado Correctamente</v>
          </cell>
          <cell r="BQ6" t="str">
            <v>NO</v>
          </cell>
          <cell r="BR6">
            <v>43348.443483796298</v>
          </cell>
          <cell r="BS6">
            <v>43</v>
          </cell>
          <cell r="BT6" t="str">
            <v>Validado Correctamente</v>
          </cell>
          <cell r="BU6" t="str">
            <v>SI</v>
          </cell>
          <cell r="BV6">
            <v>43273.694386574076</v>
          </cell>
          <cell r="BW6">
            <v>10</v>
          </cell>
          <cell r="BX6" t="str">
            <v>Validado Correctamente</v>
          </cell>
          <cell r="BY6" t="str">
            <v>NO</v>
          </cell>
          <cell r="BZ6">
            <v>43325.434351851851</v>
          </cell>
          <cell r="CA6">
            <v>5</v>
          </cell>
          <cell r="CB6" t="str">
            <v>Validado Correctamente</v>
          </cell>
          <cell r="CC6" t="str">
            <v>SI</v>
          </cell>
          <cell r="CD6">
            <v>43325.440706018519</v>
          </cell>
          <cell r="CE6">
            <v>0</v>
          </cell>
          <cell r="CF6" t="str">
            <v>Validado Correctamente</v>
          </cell>
          <cell r="CG6" t="str">
            <v>SI</v>
          </cell>
          <cell r="CH6" t="str">
            <v>Vacio</v>
          </cell>
          <cell r="CI6" t="str">
            <v>Vacio</v>
          </cell>
          <cell r="CJ6" t="str">
            <v>Vacio</v>
          </cell>
          <cell r="CK6" t="str">
            <v>Vacio</v>
          </cell>
          <cell r="CL6">
            <v>43329.464930555558</v>
          </cell>
          <cell r="CM6">
            <v>8</v>
          </cell>
          <cell r="CN6" t="str">
            <v>Validado Correctamente</v>
          </cell>
          <cell r="CO6" t="str">
            <v>SI</v>
          </cell>
          <cell r="CP6" t="str">
            <v>Vacio</v>
          </cell>
          <cell r="CQ6" t="str">
            <v>Vacio</v>
          </cell>
          <cell r="CR6" t="str">
            <v>Vacio</v>
          </cell>
          <cell r="CS6" t="str">
            <v>Vacio</v>
          </cell>
          <cell r="CT6" t="str">
            <v>Vacio</v>
          </cell>
          <cell r="CU6" t="str">
            <v>Vacio</v>
          </cell>
          <cell r="CV6" t="str">
            <v>Vacio</v>
          </cell>
          <cell r="CW6" t="str">
            <v>Vacio</v>
          </cell>
        </row>
        <row r="7">
          <cell r="A7">
            <v>1105</v>
          </cell>
          <cell r="B7" t="str">
            <v>UNIVERSIDAD PEDAGOGICA NACIONAL</v>
          </cell>
          <cell r="C7" t="str">
            <v>PUBLICA</v>
          </cell>
          <cell r="D7" t="str">
            <v>Universidad</v>
          </cell>
          <cell r="E7" t="str">
            <v>Vacio</v>
          </cell>
          <cell r="F7">
            <v>43266.474270833336</v>
          </cell>
          <cell r="G7">
            <v>6116</v>
          </cell>
          <cell r="H7" t="str">
            <v>Validado con Errores</v>
          </cell>
          <cell r="I7" t="str">
            <v>NO</v>
          </cell>
          <cell r="J7">
            <v>43279.635405092595</v>
          </cell>
          <cell r="K7">
            <v>1741</v>
          </cell>
          <cell r="L7" t="str">
            <v>Validado Correctamente</v>
          </cell>
          <cell r="M7" t="str">
            <v>NO</v>
          </cell>
          <cell r="N7">
            <v>43430.712754629632</v>
          </cell>
          <cell r="O7">
            <v>1622</v>
          </cell>
          <cell r="P7" t="str">
            <v>Validado Correctamente</v>
          </cell>
          <cell r="Q7" t="str">
            <v>SI</v>
          </cell>
          <cell r="R7">
            <v>43430.81863425926</v>
          </cell>
          <cell r="S7">
            <v>8795</v>
          </cell>
          <cell r="T7" t="str">
            <v>Validado Correctamente</v>
          </cell>
          <cell r="U7" t="str">
            <v>SI</v>
          </cell>
          <cell r="V7">
            <v>43306.698969907404</v>
          </cell>
          <cell r="W7">
            <v>328</v>
          </cell>
          <cell r="X7" t="str">
            <v>Validado Correctamente</v>
          </cell>
          <cell r="Y7" t="str">
            <v>NO</v>
          </cell>
          <cell r="Z7">
            <v>42993.401574074072</v>
          </cell>
          <cell r="AA7">
            <v>27</v>
          </cell>
          <cell r="AB7" t="str">
            <v>Validado Correctamente</v>
          </cell>
          <cell r="AC7" t="str">
            <v>Vacio</v>
          </cell>
          <cell r="AD7">
            <v>43280.568368055552</v>
          </cell>
          <cell r="AE7">
            <v>1</v>
          </cell>
          <cell r="AF7" t="str">
            <v>Validado Correctamente</v>
          </cell>
          <cell r="AG7" t="str">
            <v>NO</v>
          </cell>
          <cell r="AH7">
            <v>43280.616099537037</v>
          </cell>
          <cell r="AI7">
            <v>899</v>
          </cell>
          <cell r="AJ7" t="str">
            <v>Validado Correctamente</v>
          </cell>
          <cell r="AK7" t="str">
            <v>NO</v>
          </cell>
          <cell r="AL7">
            <v>43278.6950462963</v>
          </cell>
          <cell r="AM7">
            <v>19</v>
          </cell>
          <cell r="AN7" t="str">
            <v>Validado Correctamente</v>
          </cell>
          <cell r="AO7" t="str">
            <v>NO</v>
          </cell>
          <cell r="AP7">
            <v>43276.545046296298</v>
          </cell>
          <cell r="AQ7">
            <v>8</v>
          </cell>
          <cell r="AR7" t="str">
            <v>Validado Correctamente</v>
          </cell>
          <cell r="AS7" t="str">
            <v>NO</v>
          </cell>
          <cell r="AT7">
            <v>43278.717569444445</v>
          </cell>
          <cell r="AU7">
            <v>43</v>
          </cell>
          <cell r="AV7" t="str">
            <v>Validado Correctamente</v>
          </cell>
          <cell r="AW7" t="str">
            <v>NO</v>
          </cell>
          <cell r="AX7">
            <v>43278.717581018522</v>
          </cell>
          <cell r="AY7">
            <v>40</v>
          </cell>
          <cell r="AZ7" t="str">
            <v>Validado Correctamente</v>
          </cell>
          <cell r="BA7" t="str">
            <v>NO</v>
          </cell>
          <cell r="BB7" t="str">
            <v>Vacio</v>
          </cell>
          <cell r="BC7" t="str">
            <v>Vacio</v>
          </cell>
          <cell r="BD7" t="str">
            <v>Vacio</v>
          </cell>
          <cell r="BE7" t="str">
            <v>Vacio</v>
          </cell>
          <cell r="BF7" t="str">
            <v>Vacio</v>
          </cell>
          <cell r="BG7" t="str">
            <v>Vacio</v>
          </cell>
          <cell r="BH7" t="str">
            <v>Vacio</v>
          </cell>
          <cell r="BI7" t="str">
            <v>Vacio</v>
          </cell>
          <cell r="BJ7" t="str">
            <v>Vacio</v>
          </cell>
          <cell r="BK7" t="str">
            <v>Vacio</v>
          </cell>
          <cell r="BL7" t="str">
            <v>Vacio</v>
          </cell>
          <cell r="BM7" t="str">
            <v>Vacio</v>
          </cell>
          <cell r="BN7">
            <v>43276.539918981478</v>
          </cell>
          <cell r="BO7">
            <v>116</v>
          </cell>
          <cell r="BP7" t="str">
            <v>Validado Correctamente</v>
          </cell>
          <cell r="BQ7" t="str">
            <v>NO</v>
          </cell>
          <cell r="BR7">
            <v>43280.464733796296</v>
          </cell>
          <cell r="BS7" t="str">
            <v>CARGUE 0</v>
          </cell>
          <cell r="BT7" t="str">
            <v>Cargue en cero</v>
          </cell>
          <cell r="BU7" t="str">
            <v>NO</v>
          </cell>
          <cell r="BV7">
            <v>43284.327916666669</v>
          </cell>
          <cell r="BW7">
            <v>34</v>
          </cell>
          <cell r="BX7" t="str">
            <v>Validado Correctamente</v>
          </cell>
          <cell r="BY7" t="str">
            <v>SI</v>
          </cell>
          <cell r="BZ7">
            <v>43277.446736111109</v>
          </cell>
          <cell r="CA7">
            <v>141</v>
          </cell>
          <cell r="CB7" t="str">
            <v>Validado Correctamente</v>
          </cell>
          <cell r="CC7" t="str">
            <v>NO</v>
          </cell>
          <cell r="CD7">
            <v>43277.426620370374</v>
          </cell>
          <cell r="CE7">
            <v>245</v>
          </cell>
          <cell r="CF7" t="str">
            <v>Validado Correctamente</v>
          </cell>
          <cell r="CG7" t="str">
            <v>NO</v>
          </cell>
          <cell r="CH7">
            <v>43277.426701388889</v>
          </cell>
          <cell r="CI7">
            <v>6</v>
          </cell>
          <cell r="CJ7" t="str">
            <v>Validado Correctamente</v>
          </cell>
          <cell r="CK7" t="str">
            <v>NO</v>
          </cell>
          <cell r="CL7" t="str">
            <v>Vacio</v>
          </cell>
          <cell r="CM7" t="str">
            <v>Vacio</v>
          </cell>
          <cell r="CN7" t="str">
            <v>Vacio</v>
          </cell>
          <cell r="CO7" t="str">
            <v>Vacio</v>
          </cell>
          <cell r="CP7" t="str">
            <v>Vacio</v>
          </cell>
          <cell r="CQ7" t="str">
            <v>Vacio</v>
          </cell>
          <cell r="CR7" t="str">
            <v>Validado con Errores</v>
          </cell>
          <cell r="CS7" t="str">
            <v>Vacio</v>
          </cell>
          <cell r="CT7" t="str">
            <v>Vacio</v>
          </cell>
          <cell r="CU7" t="str">
            <v>Vacio</v>
          </cell>
          <cell r="CV7" t="str">
            <v>Validado con Errores</v>
          </cell>
          <cell r="CW7" t="str">
            <v>Vacio</v>
          </cell>
        </row>
        <row r="8">
          <cell r="A8">
            <v>1106</v>
          </cell>
          <cell r="B8" t="str">
            <v>UNIVERSIDAD PEDAGOGICA Y TECNOLOGICA DE COLOMBIA - UPTC</v>
          </cell>
          <cell r="C8" t="str">
            <v>PUBLICA</v>
          </cell>
          <cell r="D8" t="str">
            <v>Universidad</v>
          </cell>
          <cell r="E8" t="str">
            <v>Vacio</v>
          </cell>
          <cell r="F8">
            <v>43434.508055555554</v>
          </cell>
          <cell r="G8">
            <v>8181</v>
          </cell>
          <cell r="H8" t="str">
            <v>Validado Correctamente</v>
          </cell>
          <cell r="I8" t="str">
            <v>SI</v>
          </cell>
          <cell r="J8">
            <v>43434.508240740739</v>
          </cell>
          <cell r="K8">
            <v>3767</v>
          </cell>
          <cell r="L8" t="str">
            <v>Validado Correctamente</v>
          </cell>
          <cell r="M8" t="str">
            <v>SI</v>
          </cell>
          <cell r="N8">
            <v>43434.518657407411</v>
          </cell>
          <cell r="O8">
            <v>3124</v>
          </cell>
          <cell r="P8" t="str">
            <v>Validado Correctamente</v>
          </cell>
          <cell r="Q8" t="str">
            <v>SI</v>
          </cell>
          <cell r="R8">
            <v>43462.512650462966</v>
          </cell>
          <cell r="S8">
            <v>21866</v>
          </cell>
          <cell r="T8" t="str">
            <v>Validado Correctamente</v>
          </cell>
          <cell r="U8" t="str">
            <v>SI</v>
          </cell>
          <cell r="V8">
            <v>43312.790231481478</v>
          </cell>
          <cell r="W8">
            <v>691</v>
          </cell>
          <cell r="X8" t="str">
            <v>Validado Correctamente</v>
          </cell>
          <cell r="Y8" t="str">
            <v>Vacio</v>
          </cell>
          <cell r="Z8">
            <v>43076.409907407404</v>
          </cell>
          <cell r="AA8">
            <v>101</v>
          </cell>
          <cell r="AB8" t="str">
            <v>Validado Correctamente</v>
          </cell>
          <cell r="AC8" t="str">
            <v>SI</v>
          </cell>
          <cell r="AD8" t="str">
            <v>Vacio</v>
          </cell>
          <cell r="AE8" t="str">
            <v>Vacio</v>
          </cell>
          <cell r="AF8" t="str">
            <v>Vacio</v>
          </cell>
          <cell r="AG8" t="str">
            <v>Vacio</v>
          </cell>
          <cell r="AH8">
            <v>43256.605891203704</v>
          </cell>
          <cell r="AI8">
            <v>1436</v>
          </cell>
          <cell r="AJ8" t="str">
            <v>Validado Correctamente</v>
          </cell>
          <cell r="AK8" t="str">
            <v>NO</v>
          </cell>
          <cell r="AL8">
            <v>43273.726643518516</v>
          </cell>
          <cell r="AM8">
            <v>23</v>
          </cell>
          <cell r="AN8" t="str">
            <v>Validado Correctamente</v>
          </cell>
          <cell r="AO8" t="str">
            <v>NO</v>
          </cell>
          <cell r="AP8">
            <v>43273.820393518516</v>
          </cell>
          <cell r="AQ8">
            <v>41</v>
          </cell>
          <cell r="AR8" t="str">
            <v>Validado Correctamente</v>
          </cell>
          <cell r="AS8" t="str">
            <v>NO</v>
          </cell>
          <cell r="AT8">
            <v>43277.690011574072</v>
          </cell>
          <cell r="AU8">
            <v>50</v>
          </cell>
          <cell r="AV8" t="str">
            <v>Validado Correctamente</v>
          </cell>
          <cell r="AW8" t="str">
            <v>NO</v>
          </cell>
          <cell r="AX8">
            <v>43278.642523148148</v>
          </cell>
          <cell r="AY8">
            <v>75</v>
          </cell>
          <cell r="AZ8" t="str">
            <v>Validado Correctamente</v>
          </cell>
          <cell r="BA8" t="str">
            <v>NO</v>
          </cell>
          <cell r="BB8">
            <v>43278.469178240739</v>
          </cell>
          <cell r="BC8" t="str">
            <v>CARGUE 0</v>
          </cell>
          <cell r="BD8" t="str">
            <v>Cargue en cero</v>
          </cell>
          <cell r="BE8" t="str">
            <v>NO</v>
          </cell>
          <cell r="BF8">
            <v>43278.36859953704</v>
          </cell>
          <cell r="BG8">
            <v>10</v>
          </cell>
          <cell r="BH8" t="str">
            <v>Validado Correctamente</v>
          </cell>
          <cell r="BI8" t="str">
            <v>NO</v>
          </cell>
          <cell r="BJ8">
            <v>43271.629143518519</v>
          </cell>
          <cell r="BK8" t="str">
            <v>CARGUE 0</v>
          </cell>
          <cell r="BL8" t="str">
            <v>Cargue en cero</v>
          </cell>
          <cell r="BM8" t="str">
            <v>NO</v>
          </cell>
          <cell r="BN8">
            <v>43276.826666666668</v>
          </cell>
          <cell r="BO8">
            <v>159</v>
          </cell>
          <cell r="BP8" t="str">
            <v>Validado Correctamente</v>
          </cell>
          <cell r="BQ8" t="str">
            <v>NO</v>
          </cell>
          <cell r="BR8">
            <v>43273.493761574071</v>
          </cell>
          <cell r="BS8">
            <v>349</v>
          </cell>
          <cell r="BT8" t="str">
            <v>Validado Correctamente</v>
          </cell>
          <cell r="BU8" t="str">
            <v>NO</v>
          </cell>
          <cell r="BV8">
            <v>43280.670671296299</v>
          </cell>
          <cell r="BW8">
            <v>35</v>
          </cell>
          <cell r="BX8" t="str">
            <v>Validado Correctamente</v>
          </cell>
          <cell r="BY8" t="str">
            <v>NO</v>
          </cell>
          <cell r="BZ8">
            <v>43279.742800925924</v>
          </cell>
          <cell r="CA8">
            <v>73</v>
          </cell>
          <cell r="CB8" t="str">
            <v>Validado Correctamente</v>
          </cell>
          <cell r="CC8" t="str">
            <v>NO</v>
          </cell>
          <cell r="CD8">
            <v>43273.493657407409</v>
          </cell>
          <cell r="CE8">
            <v>2</v>
          </cell>
          <cell r="CF8" t="str">
            <v>Validado Correctamente</v>
          </cell>
          <cell r="CG8" t="str">
            <v>NO</v>
          </cell>
          <cell r="CH8">
            <v>43278.70621527778</v>
          </cell>
          <cell r="CI8">
            <v>703</v>
          </cell>
          <cell r="CJ8" t="str">
            <v>Validado Correctamente</v>
          </cell>
          <cell r="CK8" t="str">
            <v>NO</v>
          </cell>
          <cell r="CL8">
            <v>43276.997835648152</v>
          </cell>
          <cell r="CM8">
            <v>60</v>
          </cell>
          <cell r="CN8" t="str">
            <v>Validado Correctamente</v>
          </cell>
          <cell r="CO8" t="str">
            <v>NO</v>
          </cell>
          <cell r="CP8">
            <v>43278.635300925926</v>
          </cell>
          <cell r="CQ8">
            <v>55</v>
          </cell>
          <cell r="CR8" t="str">
            <v>Validado Correctamente</v>
          </cell>
          <cell r="CS8" t="str">
            <v>NO</v>
          </cell>
          <cell r="CT8">
            <v>43279.704062500001</v>
          </cell>
          <cell r="CU8">
            <v>14</v>
          </cell>
          <cell r="CV8" t="str">
            <v>Validado Correctamente</v>
          </cell>
          <cell r="CW8" t="str">
            <v>NO</v>
          </cell>
        </row>
        <row r="9">
          <cell r="A9">
            <v>1107</v>
          </cell>
          <cell r="B9" t="str">
            <v>UNIVERSIDAD PEDAGOGICA Y TECNOLOGICA DE COLOMBIA - UPTC</v>
          </cell>
          <cell r="C9" t="str">
            <v>PUBLICA</v>
          </cell>
          <cell r="D9" t="str">
            <v>Universidad</v>
          </cell>
          <cell r="E9" t="str">
            <v>1106</v>
          </cell>
          <cell r="F9">
            <v>43413.652187500003</v>
          </cell>
          <cell r="G9">
            <v>1102</v>
          </cell>
          <cell r="H9" t="str">
            <v>Validado Correctamente</v>
          </cell>
          <cell r="I9" t="str">
            <v>SI</v>
          </cell>
          <cell r="J9">
            <v>43413.652303240742</v>
          </cell>
          <cell r="K9">
            <v>491</v>
          </cell>
          <cell r="L9" t="str">
            <v>Validado Correctamente</v>
          </cell>
          <cell r="M9" t="str">
            <v>SI</v>
          </cell>
          <cell r="N9">
            <v>43413.653587962966</v>
          </cell>
          <cell r="O9">
            <v>431</v>
          </cell>
          <cell r="P9" t="str">
            <v>Validado Correctamente</v>
          </cell>
          <cell r="Q9" t="str">
            <v>SI</v>
          </cell>
          <cell r="R9">
            <v>43461.713113425925</v>
          </cell>
          <cell r="S9">
            <v>3231</v>
          </cell>
          <cell r="T9" t="str">
            <v>Validado Correctamente</v>
          </cell>
          <cell r="U9" t="str">
            <v>SI</v>
          </cell>
          <cell r="V9">
            <v>43276.649953703702</v>
          </cell>
          <cell r="W9">
            <v>19</v>
          </cell>
          <cell r="X9" t="str">
            <v>Validado Correctamente</v>
          </cell>
          <cell r="Y9" t="str">
            <v>NO</v>
          </cell>
          <cell r="Z9">
            <v>43076.411712962959</v>
          </cell>
          <cell r="AA9">
            <v>16</v>
          </cell>
          <cell r="AB9" t="str">
            <v>Validado Correctamente</v>
          </cell>
          <cell r="AC9" t="str">
            <v>SI</v>
          </cell>
          <cell r="AD9" t="str">
            <v>Vacio</v>
          </cell>
          <cell r="AE9" t="str">
            <v>Vacio</v>
          </cell>
          <cell r="AF9" t="str">
            <v>Vacio</v>
          </cell>
          <cell r="AG9" t="str">
            <v>Vacio</v>
          </cell>
          <cell r="AH9">
            <v>43248.649016203701</v>
          </cell>
          <cell r="AI9">
            <v>192</v>
          </cell>
          <cell r="AJ9" t="str">
            <v>Validado Correctamente</v>
          </cell>
          <cell r="AK9" t="str">
            <v>NO</v>
          </cell>
          <cell r="AL9">
            <v>43273.767893518518</v>
          </cell>
          <cell r="AM9">
            <v>2</v>
          </cell>
          <cell r="AN9" t="str">
            <v>Validado Correctamente</v>
          </cell>
          <cell r="AO9" t="str">
            <v>NO</v>
          </cell>
          <cell r="AP9">
            <v>43272.776435185187</v>
          </cell>
          <cell r="AQ9">
            <v>3</v>
          </cell>
          <cell r="AR9" t="str">
            <v>Validado Correctamente</v>
          </cell>
          <cell r="AS9" t="str">
            <v>NO</v>
          </cell>
          <cell r="AT9">
            <v>43277.788275462961</v>
          </cell>
          <cell r="AU9">
            <v>8</v>
          </cell>
          <cell r="AV9" t="str">
            <v>Validado Correctamente</v>
          </cell>
          <cell r="AW9" t="str">
            <v>NO</v>
          </cell>
          <cell r="AX9">
            <v>43278.621076388888</v>
          </cell>
          <cell r="AY9">
            <v>21</v>
          </cell>
          <cell r="AZ9" t="str">
            <v>Validado Correctamente</v>
          </cell>
          <cell r="BA9" t="str">
            <v>NO</v>
          </cell>
          <cell r="BB9">
            <v>43273.797650462962</v>
          </cell>
          <cell r="BC9" t="str">
            <v>CARGUE 0</v>
          </cell>
          <cell r="BD9" t="str">
            <v>Cargue en cero</v>
          </cell>
          <cell r="BE9" t="str">
            <v>NO</v>
          </cell>
          <cell r="BF9">
            <v>43278.368611111109</v>
          </cell>
          <cell r="BG9">
            <v>1</v>
          </cell>
          <cell r="BH9" t="str">
            <v>Validado Correctamente</v>
          </cell>
          <cell r="BI9" t="str">
            <v>NO</v>
          </cell>
          <cell r="BJ9">
            <v>43271.635358796295</v>
          </cell>
          <cell r="BK9" t="str">
            <v>CARGUE 0</v>
          </cell>
          <cell r="BL9" t="str">
            <v>Cargue en cero</v>
          </cell>
          <cell r="BM9" t="str">
            <v>NO</v>
          </cell>
          <cell r="BN9">
            <v>43272.758518518516</v>
          </cell>
          <cell r="BO9" t="str">
            <v>CARGUE 0</v>
          </cell>
          <cell r="BP9" t="str">
            <v>Cargue en cero</v>
          </cell>
          <cell r="BQ9" t="str">
            <v>NO</v>
          </cell>
          <cell r="BR9">
            <v>43272.703113425923</v>
          </cell>
          <cell r="BS9">
            <v>24</v>
          </cell>
          <cell r="BT9" t="str">
            <v>Validado Correctamente</v>
          </cell>
          <cell r="BU9" t="str">
            <v>NO</v>
          </cell>
          <cell r="BV9">
            <v>43280.670543981483</v>
          </cell>
          <cell r="BW9">
            <v>31</v>
          </cell>
          <cell r="BX9" t="str">
            <v>Validado Correctamente</v>
          </cell>
          <cell r="BY9" t="str">
            <v>NO</v>
          </cell>
          <cell r="BZ9">
            <v>43279.749918981484</v>
          </cell>
          <cell r="CA9">
            <v>34</v>
          </cell>
          <cell r="CB9" t="str">
            <v>Validado Correctamente</v>
          </cell>
          <cell r="CC9" t="str">
            <v>NO</v>
          </cell>
          <cell r="CD9">
            <v>43279.751030092593</v>
          </cell>
          <cell r="CE9" t="str">
            <v>CARGUE 0</v>
          </cell>
          <cell r="CF9" t="str">
            <v>Cargue en cero</v>
          </cell>
          <cell r="CG9" t="str">
            <v>NO</v>
          </cell>
          <cell r="CH9">
            <v>43266.837685185186</v>
          </cell>
          <cell r="CI9" t="str">
            <v>CARGUE 0</v>
          </cell>
          <cell r="CJ9" t="str">
            <v>Cargue en cero</v>
          </cell>
          <cell r="CK9" t="str">
            <v>NO</v>
          </cell>
          <cell r="CL9">
            <v>43279.751620370371</v>
          </cell>
          <cell r="CM9" t="str">
            <v>CARGUE 0</v>
          </cell>
          <cell r="CN9" t="str">
            <v>Cargue en cero</v>
          </cell>
          <cell r="CO9" t="str">
            <v>NO</v>
          </cell>
          <cell r="CP9">
            <v>43279.751550925925</v>
          </cell>
          <cell r="CQ9" t="str">
            <v>CARGUE 0</v>
          </cell>
          <cell r="CR9" t="str">
            <v>Cargue en cero</v>
          </cell>
          <cell r="CS9" t="str">
            <v>NO</v>
          </cell>
          <cell r="CT9">
            <v>43279.75167824074</v>
          </cell>
          <cell r="CU9" t="str">
            <v>CARGUE 0</v>
          </cell>
          <cell r="CV9" t="str">
            <v>Cargue en cero</v>
          </cell>
          <cell r="CW9" t="str">
            <v>NO</v>
          </cell>
        </row>
        <row r="10">
          <cell r="A10">
            <v>1108</v>
          </cell>
          <cell r="B10" t="str">
            <v>UNIVERSIDAD PEDAGOGICA Y TECNOLOGICA DE COLOMBIA - UPTC</v>
          </cell>
          <cell r="C10" t="str">
            <v>PUBLICA</v>
          </cell>
          <cell r="D10" t="str">
            <v>Universidad</v>
          </cell>
          <cell r="E10" t="str">
            <v>1106</v>
          </cell>
          <cell r="F10">
            <v>43300.72997685185</v>
          </cell>
          <cell r="G10">
            <v>1680</v>
          </cell>
          <cell r="H10" t="str">
            <v>Validado Correctamente</v>
          </cell>
          <cell r="I10" t="str">
            <v>SI</v>
          </cell>
          <cell r="J10">
            <v>43300.730393518519</v>
          </cell>
          <cell r="K10">
            <v>686</v>
          </cell>
          <cell r="L10" t="str">
            <v>Validado Correctamente</v>
          </cell>
          <cell r="M10" t="str">
            <v>SI</v>
          </cell>
          <cell r="N10">
            <v>43300.730520833335</v>
          </cell>
          <cell r="O10">
            <v>569</v>
          </cell>
          <cell r="P10" t="str">
            <v>Validado Correctamente</v>
          </cell>
          <cell r="Q10" t="str">
            <v>SI</v>
          </cell>
          <cell r="R10">
            <v>43437.661793981482</v>
          </cell>
          <cell r="S10">
            <v>3719</v>
          </cell>
          <cell r="T10" t="str">
            <v>Validado Correctamente</v>
          </cell>
          <cell r="U10" t="str">
            <v>SI</v>
          </cell>
          <cell r="V10">
            <v>43276.477581018517</v>
          </cell>
          <cell r="W10">
            <v>39</v>
          </cell>
          <cell r="X10" t="str">
            <v>Validado Correctamente</v>
          </cell>
          <cell r="Y10" t="str">
            <v>NO</v>
          </cell>
          <cell r="Z10">
            <v>43076.412916666668</v>
          </cell>
          <cell r="AA10">
            <v>19</v>
          </cell>
          <cell r="AB10" t="str">
            <v>Validado Correctamente</v>
          </cell>
          <cell r="AC10" t="str">
            <v>SI</v>
          </cell>
          <cell r="AD10" t="str">
            <v>Vacio</v>
          </cell>
          <cell r="AE10" t="str">
            <v>Vacio</v>
          </cell>
          <cell r="AF10" t="str">
            <v>Vacio</v>
          </cell>
          <cell r="AG10" t="str">
            <v>Vacio</v>
          </cell>
          <cell r="AH10">
            <v>43256.490011574075</v>
          </cell>
          <cell r="AI10">
            <v>181</v>
          </cell>
          <cell r="AJ10" t="str">
            <v>Validado Correctamente</v>
          </cell>
          <cell r="AK10" t="str">
            <v>NO</v>
          </cell>
          <cell r="AL10">
            <v>43273.757928240739</v>
          </cell>
          <cell r="AM10">
            <v>8</v>
          </cell>
          <cell r="AN10" t="str">
            <v>Validado Correctamente</v>
          </cell>
          <cell r="AO10" t="str">
            <v>NO</v>
          </cell>
          <cell r="AP10">
            <v>43272.787199074075</v>
          </cell>
          <cell r="AQ10">
            <v>2</v>
          </cell>
          <cell r="AR10" t="str">
            <v>Validado Correctamente</v>
          </cell>
          <cell r="AS10" t="str">
            <v>NO</v>
          </cell>
          <cell r="AT10">
            <v>43277.788275462961</v>
          </cell>
          <cell r="AU10">
            <v>8</v>
          </cell>
          <cell r="AV10" t="str">
            <v>Validado Correctamente</v>
          </cell>
          <cell r="AW10" t="str">
            <v>NO</v>
          </cell>
          <cell r="AX10">
            <v>43278.642546296294</v>
          </cell>
          <cell r="AY10">
            <v>29</v>
          </cell>
          <cell r="AZ10" t="str">
            <v>Validado Correctamente</v>
          </cell>
          <cell r="BA10" t="str">
            <v>NO</v>
          </cell>
          <cell r="BB10">
            <v>43273.797013888892</v>
          </cell>
          <cell r="BC10" t="str">
            <v>CARGUE 0</v>
          </cell>
          <cell r="BD10" t="str">
            <v>Cargue en cero</v>
          </cell>
          <cell r="BE10" t="str">
            <v>NO</v>
          </cell>
          <cell r="BF10">
            <v>43273.801979166667</v>
          </cell>
          <cell r="BG10" t="str">
            <v>CARGUE 0</v>
          </cell>
          <cell r="BH10" t="str">
            <v>Cargue en cero</v>
          </cell>
          <cell r="BI10" t="str">
            <v>NO</v>
          </cell>
          <cell r="BJ10">
            <v>43271.637777777774</v>
          </cell>
          <cell r="BK10" t="str">
            <v>CARGUE 0</v>
          </cell>
          <cell r="BL10" t="str">
            <v>Cargue en cero</v>
          </cell>
          <cell r="BM10" t="str">
            <v>NO</v>
          </cell>
          <cell r="BN10">
            <v>43272.759965277779</v>
          </cell>
          <cell r="BO10" t="str">
            <v>CARGUE 0</v>
          </cell>
          <cell r="BP10" t="str">
            <v>Cargue en cero</v>
          </cell>
          <cell r="BQ10" t="str">
            <v>NO</v>
          </cell>
          <cell r="BR10">
            <v>43272.651400462964</v>
          </cell>
          <cell r="BS10">
            <v>27</v>
          </cell>
          <cell r="BT10" t="str">
            <v>Validado Correctamente</v>
          </cell>
          <cell r="BU10" t="str">
            <v>NO</v>
          </cell>
          <cell r="BV10">
            <v>43280.670590277776</v>
          </cell>
          <cell r="BW10">
            <v>33</v>
          </cell>
          <cell r="BX10" t="str">
            <v>Validado Correctamente</v>
          </cell>
          <cell r="BY10" t="str">
            <v>NO</v>
          </cell>
          <cell r="BZ10">
            <v>43279.757789351854</v>
          </cell>
          <cell r="CA10">
            <v>18</v>
          </cell>
          <cell r="CB10" t="str">
            <v>Validado Correctamente</v>
          </cell>
          <cell r="CC10" t="str">
            <v>NO</v>
          </cell>
          <cell r="CD10">
            <v>43279.758379629631</v>
          </cell>
          <cell r="CE10" t="str">
            <v>CARGUE 0</v>
          </cell>
          <cell r="CF10" t="str">
            <v>Cargue en cero</v>
          </cell>
          <cell r="CG10" t="str">
            <v>NO</v>
          </cell>
          <cell r="CH10">
            <v>43266.839166666665</v>
          </cell>
          <cell r="CI10" t="str">
            <v>CARGUE 0</v>
          </cell>
          <cell r="CJ10" t="str">
            <v>Cargue en cero</v>
          </cell>
          <cell r="CK10" t="str">
            <v>NO</v>
          </cell>
          <cell r="CL10">
            <v>43279.758472222224</v>
          </cell>
          <cell r="CM10" t="str">
            <v>CARGUE 0</v>
          </cell>
          <cell r="CN10" t="str">
            <v>Cargue en cero</v>
          </cell>
          <cell r="CO10" t="str">
            <v>NO</v>
          </cell>
          <cell r="CP10">
            <v>43277.730254629627</v>
          </cell>
          <cell r="CQ10">
            <v>41</v>
          </cell>
          <cell r="CR10" t="str">
            <v>Validado Correctamente</v>
          </cell>
          <cell r="CS10" t="str">
            <v>NO</v>
          </cell>
          <cell r="CT10">
            <v>43279.758564814816</v>
          </cell>
          <cell r="CU10" t="str">
            <v>CARGUE 0</v>
          </cell>
          <cell r="CV10" t="str">
            <v>Cargue en cero</v>
          </cell>
          <cell r="CW10" t="str">
            <v>NO</v>
          </cell>
        </row>
        <row r="11">
          <cell r="A11">
            <v>1109</v>
          </cell>
          <cell r="B11" t="str">
            <v>UNIVERSIDAD PEDAGOGICA Y TECNOLOGICA DE COLOMBIA - UPTC</v>
          </cell>
          <cell r="C11" t="str">
            <v>PUBLICA</v>
          </cell>
          <cell r="D11" t="str">
            <v>Universidad</v>
          </cell>
          <cell r="E11" t="str">
            <v>1106</v>
          </cell>
          <cell r="F11">
            <v>43292.705578703702</v>
          </cell>
          <cell r="G11">
            <v>268</v>
          </cell>
          <cell r="H11" t="str">
            <v>Validado Correctamente</v>
          </cell>
          <cell r="I11" t="str">
            <v>SI</v>
          </cell>
          <cell r="J11">
            <v>43292.706712962965</v>
          </cell>
          <cell r="K11">
            <v>152</v>
          </cell>
          <cell r="L11" t="str">
            <v>Validado Correctamente</v>
          </cell>
          <cell r="M11" t="str">
            <v>SI</v>
          </cell>
          <cell r="N11">
            <v>43292.707175925927</v>
          </cell>
          <cell r="O11">
            <v>131</v>
          </cell>
          <cell r="P11" t="str">
            <v>Validado Correctamente</v>
          </cell>
          <cell r="Q11" t="str">
            <v>SI</v>
          </cell>
          <cell r="R11">
            <v>43298.410729166666</v>
          </cell>
          <cell r="S11">
            <v>924</v>
          </cell>
          <cell r="T11" t="str">
            <v>Validado Correctamente</v>
          </cell>
          <cell r="U11" t="str">
            <v>SI</v>
          </cell>
          <cell r="V11">
            <v>43276.478275462963</v>
          </cell>
          <cell r="W11">
            <v>9</v>
          </cell>
          <cell r="X11" t="str">
            <v>Validado Correctamente</v>
          </cell>
          <cell r="Y11" t="str">
            <v>NO</v>
          </cell>
          <cell r="Z11">
            <v>43076.414236111108</v>
          </cell>
          <cell r="AA11">
            <v>3</v>
          </cell>
          <cell r="AB11" t="str">
            <v>Validado Correctamente</v>
          </cell>
          <cell r="AC11" t="str">
            <v>SI</v>
          </cell>
          <cell r="AD11" t="str">
            <v>Vacio</v>
          </cell>
          <cell r="AE11" t="str">
            <v>Vacio</v>
          </cell>
          <cell r="AF11" t="str">
            <v>Vacio</v>
          </cell>
          <cell r="AG11" t="str">
            <v>Vacio</v>
          </cell>
          <cell r="AH11">
            <v>43248.638657407406</v>
          </cell>
          <cell r="AI11">
            <v>58</v>
          </cell>
          <cell r="AJ11" t="str">
            <v>Validado Correctamente</v>
          </cell>
          <cell r="AK11" t="str">
            <v>NO</v>
          </cell>
          <cell r="AL11">
            <v>43273.770775462966</v>
          </cell>
          <cell r="AM11" t="str">
            <v>CARGUE 0</v>
          </cell>
          <cell r="AN11" t="str">
            <v>Cargue en cero</v>
          </cell>
          <cell r="AO11" t="str">
            <v>NO</v>
          </cell>
          <cell r="AP11">
            <v>43272.738692129627</v>
          </cell>
          <cell r="AQ11" t="str">
            <v>CARGUE 0</v>
          </cell>
          <cell r="AR11" t="str">
            <v>Cargue en cero</v>
          </cell>
          <cell r="AS11" t="str">
            <v>NO</v>
          </cell>
          <cell r="AT11">
            <v>43277.799270833333</v>
          </cell>
          <cell r="AU11">
            <v>4</v>
          </cell>
          <cell r="AV11" t="str">
            <v>Validado Correctamente</v>
          </cell>
          <cell r="AW11" t="str">
            <v>NO</v>
          </cell>
          <cell r="AX11">
            <v>43278.464756944442</v>
          </cell>
          <cell r="AY11" t="str">
            <v>CARGUE 0</v>
          </cell>
          <cell r="AZ11" t="str">
            <v>Cargue en cero</v>
          </cell>
          <cell r="BA11" t="str">
            <v>NO</v>
          </cell>
          <cell r="BB11">
            <v>43273.795578703706</v>
          </cell>
          <cell r="BC11" t="str">
            <v>CARGUE 0</v>
          </cell>
          <cell r="BD11" t="str">
            <v>Cargue en cero</v>
          </cell>
          <cell r="BE11" t="str">
            <v>NO</v>
          </cell>
          <cell r="BF11">
            <v>43273.801296296297</v>
          </cell>
          <cell r="BG11" t="str">
            <v>CARGUE 0</v>
          </cell>
          <cell r="BH11" t="str">
            <v>Cargue en cero</v>
          </cell>
          <cell r="BI11" t="str">
            <v>NO</v>
          </cell>
          <cell r="BJ11">
            <v>43271.639930555553</v>
          </cell>
          <cell r="BK11" t="str">
            <v>CARGUE 0</v>
          </cell>
          <cell r="BL11" t="str">
            <v>Cargue en cero</v>
          </cell>
          <cell r="BM11" t="str">
            <v>NO</v>
          </cell>
          <cell r="BN11">
            <v>43272.762106481481</v>
          </cell>
          <cell r="BO11" t="str">
            <v>CARGUE 0</v>
          </cell>
          <cell r="BP11" t="str">
            <v>Cargue en cero</v>
          </cell>
          <cell r="BQ11" t="str">
            <v>NO</v>
          </cell>
          <cell r="BR11">
            <v>43272.38690972222</v>
          </cell>
          <cell r="BS11">
            <v>6</v>
          </cell>
          <cell r="BT11" t="str">
            <v>Validado Correctamente</v>
          </cell>
          <cell r="BU11" t="str">
            <v>NO</v>
          </cell>
          <cell r="BV11">
            <v>43280.670636574076</v>
          </cell>
          <cell r="BW11">
            <v>18</v>
          </cell>
          <cell r="BX11" t="str">
            <v>Validado Correctamente</v>
          </cell>
          <cell r="BY11" t="str">
            <v>NO</v>
          </cell>
          <cell r="BZ11">
            <v>43279.917511574073</v>
          </cell>
          <cell r="CA11">
            <v>26</v>
          </cell>
          <cell r="CB11" t="str">
            <v>Validado Correctamente</v>
          </cell>
          <cell r="CC11" t="str">
            <v>NO</v>
          </cell>
          <cell r="CD11">
            <v>43279.787083333336</v>
          </cell>
          <cell r="CE11" t="str">
            <v>CARGUE 0</v>
          </cell>
          <cell r="CF11" t="str">
            <v>Cargue en cero</v>
          </cell>
          <cell r="CG11" t="str">
            <v>NO</v>
          </cell>
          <cell r="CH11">
            <v>43266.839733796296</v>
          </cell>
          <cell r="CI11" t="str">
            <v>CARGUE 0</v>
          </cell>
          <cell r="CJ11" t="str">
            <v>Cargue en cero</v>
          </cell>
          <cell r="CK11" t="str">
            <v>NO</v>
          </cell>
          <cell r="CL11">
            <v>43279.788275462961</v>
          </cell>
          <cell r="CM11" t="str">
            <v>CARGUE 0</v>
          </cell>
          <cell r="CN11" t="str">
            <v>Cargue en cero</v>
          </cell>
          <cell r="CO11" t="str">
            <v>NO</v>
          </cell>
          <cell r="CP11">
            <v>43279.788344907407</v>
          </cell>
          <cell r="CQ11" t="str">
            <v>CARGUE 0</v>
          </cell>
          <cell r="CR11" t="str">
            <v>Cargue en cero</v>
          </cell>
          <cell r="CS11" t="str">
            <v>NO</v>
          </cell>
          <cell r="CT11">
            <v>43279.787499999999</v>
          </cell>
          <cell r="CU11" t="str">
            <v>CARGUE 0</v>
          </cell>
          <cell r="CV11" t="str">
            <v>Cargue en cero</v>
          </cell>
          <cell r="CW11" t="str">
            <v>NO</v>
          </cell>
        </row>
        <row r="12">
          <cell r="A12">
            <v>1110</v>
          </cell>
          <cell r="B12" t="str">
            <v>UNIVERSIDAD DEL CAUCA</v>
          </cell>
          <cell r="C12" t="str">
            <v>PUBLICA</v>
          </cell>
          <cell r="D12" t="str">
            <v>Universidad</v>
          </cell>
          <cell r="E12" t="str">
            <v>Vacio</v>
          </cell>
          <cell r="F12">
            <v>43276.539803240739</v>
          </cell>
          <cell r="G12">
            <v>15367</v>
          </cell>
          <cell r="H12" t="str">
            <v>Validado Correctamente</v>
          </cell>
          <cell r="I12" t="str">
            <v>NO</v>
          </cell>
          <cell r="J12">
            <v>43277.587500000001</v>
          </cell>
          <cell r="K12">
            <v>2081</v>
          </cell>
          <cell r="L12" t="str">
            <v>Validado Correctamente</v>
          </cell>
          <cell r="M12" t="str">
            <v>NO</v>
          </cell>
          <cell r="N12">
            <v>43277.602650462963</v>
          </cell>
          <cell r="O12">
            <v>1985</v>
          </cell>
          <cell r="P12" t="str">
            <v>Validado con Errores</v>
          </cell>
          <cell r="Q12" t="str">
            <v>NO</v>
          </cell>
          <cell r="R12">
            <v>43278.450682870367</v>
          </cell>
          <cell r="S12">
            <v>15272</v>
          </cell>
          <cell r="T12" t="str">
            <v>Validado Correctamente</v>
          </cell>
          <cell r="U12" t="str">
            <v>NO</v>
          </cell>
          <cell r="V12">
            <v>43312.339467592596</v>
          </cell>
          <cell r="W12">
            <v>1027</v>
          </cell>
          <cell r="X12" t="str">
            <v>Validado Correctamente</v>
          </cell>
          <cell r="Y12" t="str">
            <v>Vacio</v>
          </cell>
          <cell r="Z12">
            <v>43082.639050925929</v>
          </cell>
          <cell r="AA12">
            <v>52</v>
          </cell>
          <cell r="AB12" t="str">
            <v>Validado Correctamente</v>
          </cell>
          <cell r="AC12" t="str">
            <v>SI</v>
          </cell>
          <cell r="AD12">
            <v>43270.51462962963</v>
          </cell>
          <cell r="AE12">
            <v>1</v>
          </cell>
          <cell r="AF12" t="str">
            <v>Validado Correctamente</v>
          </cell>
          <cell r="AG12" t="str">
            <v>NO</v>
          </cell>
          <cell r="AH12">
            <v>43270.556759259256</v>
          </cell>
          <cell r="AI12">
            <v>1332</v>
          </cell>
          <cell r="AJ12" t="str">
            <v>Validado Correctamente</v>
          </cell>
          <cell r="AK12" t="str">
            <v>NO</v>
          </cell>
          <cell r="AL12">
            <v>43257.449432870373</v>
          </cell>
          <cell r="AM12">
            <v>59</v>
          </cell>
          <cell r="AN12" t="str">
            <v>Validado Correctamente</v>
          </cell>
          <cell r="AO12" t="str">
            <v>NO</v>
          </cell>
          <cell r="AP12">
            <v>43256.489687499998</v>
          </cell>
          <cell r="AQ12">
            <v>35</v>
          </cell>
          <cell r="AR12" t="str">
            <v>Validado Correctamente</v>
          </cell>
          <cell r="AS12" t="str">
            <v>NO</v>
          </cell>
          <cell r="AT12">
            <v>43249.724502314813</v>
          </cell>
          <cell r="AU12">
            <v>58</v>
          </cell>
          <cell r="AV12" t="str">
            <v>Validado Correctamente</v>
          </cell>
          <cell r="AW12" t="str">
            <v>NO</v>
          </cell>
          <cell r="AX12">
            <v>43256.669120370374</v>
          </cell>
          <cell r="AY12">
            <v>35</v>
          </cell>
          <cell r="AZ12" t="str">
            <v>Validado Correctamente</v>
          </cell>
          <cell r="BA12" t="str">
            <v>NO</v>
          </cell>
          <cell r="BB12" t="str">
            <v>Vacio</v>
          </cell>
          <cell r="BC12" t="str">
            <v>Vacio</v>
          </cell>
          <cell r="BD12" t="str">
            <v>Vacio</v>
          </cell>
          <cell r="BE12" t="str">
            <v>Vacio</v>
          </cell>
          <cell r="BF12" t="str">
            <v>Vacio</v>
          </cell>
          <cell r="BG12" t="str">
            <v>Vacio</v>
          </cell>
          <cell r="BH12" t="str">
            <v>Vacio</v>
          </cell>
          <cell r="BI12" t="str">
            <v>Vacio</v>
          </cell>
          <cell r="BJ12" t="str">
            <v>Vacio</v>
          </cell>
          <cell r="BK12" t="str">
            <v>Vacio</v>
          </cell>
          <cell r="BL12" t="str">
            <v>Vacio</v>
          </cell>
          <cell r="BM12" t="str">
            <v>Vacio</v>
          </cell>
          <cell r="BN12">
            <v>43256.472638888888</v>
          </cell>
          <cell r="BO12">
            <v>17</v>
          </cell>
          <cell r="BP12" t="str">
            <v>Validado Correctamente</v>
          </cell>
          <cell r="BQ12" t="str">
            <v>NO</v>
          </cell>
          <cell r="BR12" t="str">
            <v>Vacio</v>
          </cell>
          <cell r="BS12" t="str">
            <v>Vacio</v>
          </cell>
          <cell r="BT12" t="str">
            <v>Vacio</v>
          </cell>
          <cell r="BU12" t="str">
            <v>Vacio</v>
          </cell>
          <cell r="BV12">
            <v>43276.619097222225</v>
          </cell>
          <cell r="BW12">
            <v>6</v>
          </cell>
          <cell r="BX12" t="str">
            <v>Validado Correctamente</v>
          </cell>
          <cell r="BY12" t="str">
            <v>NO</v>
          </cell>
          <cell r="BZ12">
            <v>43272.736979166664</v>
          </cell>
          <cell r="CA12">
            <v>38</v>
          </cell>
          <cell r="CB12" t="str">
            <v>Validado Correctamente</v>
          </cell>
          <cell r="CC12" t="str">
            <v>NO</v>
          </cell>
          <cell r="CD12" t="str">
            <v>Vacio</v>
          </cell>
          <cell r="CE12" t="str">
            <v>Vacio</v>
          </cell>
          <cell r="CF12" t="str">
            <v>Vacio</v>
          </cell>
          <cell r="CG12" t="str">
            <v>Vacio</v>
          </cell>
          <cell r="CH12">
            <v>43276.639872685184</v>
          </cell>
          <cell r="CI12">
            <v>3</v>
          </cell>
          <cell r="CJ12" t="str">
            <v>Validado Correctamente</v>
          </cell>
          <cell r="CK12" t="str">
            <v>NO</v>
          </cell>
          <cell r="CL12" t="str">
            <v>Vacio</v>
          </cell>
          <cell r="CM12" t="str">
            <v>Vacio</v>
          </cell>
          <cell r="CN12" t="str">
            <v>Vacio</v>
          </cell>
          <cell r="CO12" t="str">
            <v>Vacio</v>
          </cell>
          <cell r="CP12">
            <v>43276.642604166664</v>
          </cell>
          <cell r="CQ12">
            <v>7</v>
          </cell>
          <cell r="CR12" t="str">
            <v>Validado Correctamente</v>
          </cell>
          <cell r="CS12" t="str">
            <v>NO</v>
          </cell>
          <cell r="CT12" t="str">
            <v>Vacio</v>
          </cell>
          <cell r="CU12" t="str">
            <v>Vacio</v>
          </cell>
          <cell r="CV12" t="str">
            <v>Vacio</v>
          </cell>
          <cell r="CW12" t="str">
            <v>Vacio</v>
          </cell>
        </row>
        <row r="13">
          <cell r="A13">
            <v>1111</v>
          </cell>
          <cell r="B13" t="str">
            <v>UNIVERSIDAD TECNOLOGICA DE PEREIRA - UTP</v>
          </cell>
          <cell r="C13" t="str">
            <v>PUBLICA</v>
          </cell>
          <cell r="D13" t="str">
            <v>Universidad</v>
          </cell>
          <cell r="E13" t="str">
            <v>Vacio</v>
          </cell>
          <cell r="F13">
            <v>43444.440729166665</v>
          </cell>
          <cell r="G13">
            <v>7069</v>
          </cell>
          <cell r="H13" t="str">
            <v>Validado Correctamente</v>
          </cell>
          <cell r="I13" t="str">
            <v>SI</v>
          </cell>
          <cell r="J13">
            <v>43444.588518518518</v>
          </cell>
          <cell r="K13">
            <v>3815</v>
          </cell>
          <cell r="L13" t="str">
            <v>Validado Correctamente</v>
          </cell>
          <cell r="M13" t="str">
            <v>SI</v>
          </cell>
          <cell r="N13">
            <v>43444.60019675926</v>
          </cell>
          <cell r="O13">
            <v>2735</v>
          </cell>
          <cell r="P13" t="str">
            <v>Validado Correctamente</v>
          </cell>
          <cell r="Q13" t="str">
            <v>SI</v>
          </cell>
          <cell r="R13">
            <v>43308.73847222222</v>
          </cell>
          <cell r="S13">
            <v>17949</v>
          </cell>
          <cell r="T13" t="str">
            <v>Validado Correctamente</v>
          </cell>
          <cell r="U13" t="str">
            <v>SI</v>
          </cell>
          <cell r="V13">
            <v>43311.628425925926</v>
          </cell>
          <cell r="W13">
            <v>723</v>
          </cell>
          <cell r="X13" t="str">
            <v>Validado Correctamente</v>
          </cell>
          <cell r="Y13" t="str">
            <v>NO</v>
          </cell>
          <cell r="Z13" t="str">
            <v>Vacio</v>
          </cell>
          <cell r="AA13" t="str">
            <v>Vacio</v>
          </cell>
          <cell r="AB13" t="str">
            <v>Vacio</v>
          </cell>
          <cell r="AC13" t="str">
            <v>Vacio</v>
          </cell>
          <cell r="AD13">
            <v>43276.397905092592</v>
          </cell>
          <cell r="AE13">
            <v>1</v>
          </cell>
          <cell r="AF13" t="str">
            <v>Validado Correctamente</v>
          </cell>
          <cell r="AG13" t="str">
            <v>NO</v>
          </cell>
          <cell r="AH13">
            <v>43447.46361111111</v>
          </cell>
          <cell r="AI13">
            <v>1358</v>
          </cell>
          <cell r="AJ13" t="str">
            <v>Validado Correctamente</v>
          </cell>
          <cell r="AK13" t="str">
            <v>SI</v>
          </cell>
          <cell r="AL13">
            <v>43270.851481481484</v>
          </cell>
          <cell r="AM13">
            <v>54</v>
          </cell>
          <cell r="AN13" t="str">
            <v>Validado Correctamente</v>
          </cell>
          <cell r="AO13" t="str">
            <v>NO</v>
          </cell>
          <cell r="AP13">
            <v>43270.335335648146</v>
          </cell>
          <cell r="AQ13">
            <v>3</v>
          </cell>
          <cell r="AR13" t="str">
            <v>Validado Correctamente</v>
          </cell>
          <cell r="AS13" t="str">
            <v>NO</v>
          </cell>
          <cell r="AT13">
            <v>43270.462141203701</v>
          </cell>
          <cell r="AU13">
            <v>54</v>
          </cell>
          <cell r="AV13" t="str">
            <v>Validado Correctamente</v>
          </cell>
          <cell r="AW13" t="str">
            <v>NO</v>
          </cell>
          <cell r="AX13">
            <v>43271.651354166665</v>
          </cell>
          <cell r="AY13">
            <v>46</v>
          </cell>
          <cell r="AZ13" t="str">
            <v>Validado Correctamente</v>
          </cell>
          <cell r="BA13" t="str">
            <v>NO</v>
          </cell>
          <cell r="BB13">
            <v>43270.599259259259</v>
          </cell>
          <cell r="BC13">
            <v>1</v>
          </cell>
          <cell r="BD13" t="str">
            <v>Validado Correctamente</v>
          </cell>
          <cell r="BE13" t="str">
            <v>NO</v>
          </cell>
          <cell r="BF13">
            <v>43270.673460648148</v>
          </cell>
          <cell r="BG13">
            <v>17</v>
          </cell>
          <cell r="BH13" t="str">
            <v>Validado Correctamente</v>
          </cell>
          <cell r="BI13" t="str">
            <v>NO</v>
          </cell>
          <cell r="BJ13">
            <v>43281.662766203706</v>
          </cell>
          <cell r="BK13" t="str">
            <v>CARGUE 0</v>
          </cell>
          <cell r="BL13" t="str">
            <v>Cargue en cero</v>
          </cell>
          <cell r="BM13" t="str">
            <v>Vacio</v>
          </cell>
          <cell r="BN13">
            <v>43270.305451388886</v>
          </cell>
          <cell r="BO13">
            <v>106</v>
          </cell>
          <cell r="BP13" t="str">
            <v>Validado Correctamente</v>
          </cell>
          <cell r="BQ13" t="str">
            <v>NO</v>
          </cell>
          <cell r="BR13">
            <v>43281.660057870373</v>
          </cell>
          <cell r="BS13">
            <v>32</v>
          </cell>
          <cell r="BT13" t="str">
            <v>Validado Correctamente</v>
          </cell>
          <cell r="BU13" t="str">
            <v>Vacio</v>
          </cell>
          <cell r="BV13">
            <v>43266.380902777775</v>
          </cell>
          <cell r="BW13">
            <v>6</v>
          </cell>
          <cell r="BX13" t="str">
            <v>Validado Correctamente</v>
          </cell>
          <cell r="BY13" t="str">
            <v>NO</v>
          </cell>
          <cell r="BZ13">
            <v>43264.78943287037</v>
          </cell>
          <cell r="CA13">
            <v>174</v>
          </cell>
          <cell r="CB13" t="str">
            <v>Validado Correctamente</v>
          </cell>
          <cell r="CC13" t="str">
            <v>NO</v>
          </cell>
          <cell r="CD13">
            <v>43263.620405092595</v>
          </cell>
          <cell r="CE13">
            <v>11</v>
          </cell>
          <cell r="CF13" t="str">
            <v>Validado Correctamente</v>
          </cell>
          <cell r="CG13" t="str">
            <v>NO</v>
          </cell>
          <cell r="CH13">
            <v>43281.663703703707</v>
          </cell>
          <cell r="CI13" t="str">
            <v>CARGUE 0</v>
          </cell>
          <cell r="CJ13" t="str">
            <v>Cargue en cero</v>
          </cell>
          <cell r="CK13" t="str">
            <v>Vacio</v>
          </cell>
          <cell r="CL13">
            <v>43265.451168981483</v>
          </cell>
          <cell r="CM13">
            <v>7</v>
          </cell>
          <cell r="CN13" t="str">
            <v>Validado Correctamente</v>
          </cell>
          <cell r="CO13" t="str">
            <v>NO</v>
          </cell>
          <cell r="CP13">
            <v>43265.367800925924</v>
          </cell>
          <cell r="CQ13">
            <v>6</v>
          </cell>
          <cell r="CR13" t="str">
            <v>Validado Correctamente</v>
          </cell>
          <cell r="CS13" t="str">
            <v>NO</v>
          </cell>
          <cell r="CT13">
            <v>43263.324571759258</v>
          </cell>
          <cell r="CU13">
            <v>6</v>
          </cell>
          <cell r="CV13" t="str">
            <v>Validado Correctamente</v>
          </cell>
          <cell r="CW13" t="str">
            <v>NO</v>
          </cell>
        </row>
        <row r="14">
          <cell r="A14">
            <v>1112</v>
          </cell>
          <cell r="B14" t="str">
            <v>UNIVERSIDAD DE CALDAS</v>
          </cell>
          <cell r="C14" t="str">
            <v>PUBLICA</v>
          </cell>
          <cell r="D14" t="str">
            <v>Universidad</v>
          </cell>
          <cell r="E14" t="str">
            <v>Vacio</v>
          </cell>
          <cell r="F14">
            <v>43279.617812500001</v>
          </cell>
          <cell r="G14">
            <v>8407</v>
          </cell>
          <cell r="H14" t="str">
            <v>Validado Correctamente</v>
          </cell>
          <cell r="I14" t="str">
            <v>NO</v>
          </cell>
          <cell r="J14">
            <v>43279.635138888887</v>
          </cell>
          <cell r="K14">
            <v>3141</v>
          </cell>
          <cell r="L14" t="str">
            <v>Validado Correctamente</v>
          </cell>
          <cell r="M14" t="str">
            <v>NO</v>
          </cell>
          <cell r="N14">
            <v>43441.747754629629</v>
          </cell>
          <cell r="O14">
            <v>2716</v>
          </cell>
          <cell r="P14" t="str">
            <v>Validado Correctamente</v>
          </cell>
          <cell r="Q14" t="str">
            <v>SI</v>
          </cell>
          <cell r="R14">
            <v>43423.702361111114</v>
          </cell>
          <cell r="S14">
            <v>15316</v>
          </cell>
          <cell r="T14" t="str">
            <v>Validado Correctamente</v>
          </cell>
          <cell r="U14" t="str">
            <v>SI</v>
          </cell>
          <cell r="V14">
            <v>43298.351134259261</v>
          </cell>
          <cell r="W14">
            <v>1387</v>
          </cell>
          <cell r="X14" t="str">
            <v>Validado Correctamente</v>
          </cell>
          <cell r="Y14" t="str">
            <v>NO</v>
          </cell>
          <cell r="Z14" t="str">
            <v>Vacio</v>
          </cell>
          <cell r="AA14" t="str">
            <v>Vacio</v>
          </cell>
          <cell r="AB14" t="str">
            <v>Vacio</v>
          </cell>
          <cell r="AC14" t="str">
            <v>Vacio</v>
          </cell>
          <cell r="AD14">
            <v>43298.486261574071</v>
          </cell>
          <cell r="AE14">
            <v>1</v>
          </cell>
          <cell r="AF14" t="str">
            <v>Validado Correctamente</v>
          </cell>
          <cell r="AG14" t="str">
            <v>SI</v>
          </cell>
          <cell r="AH14">
            <v>43294.592893518522</v>
          </cell>
          <cell r="AI14">
            <v>973</v>
          </cell>
          <cell r="AJ14" t="str">
            <v>Validado Correctamente</v>
          </cell>
          <cell r="AK14" t="str">
            <v>SI</v>
          </cell>
          <cell r="AL14">
            <v>43322.631064814814</v>
          </cell>
          <cell r="AM14">
            <v>55</v>
          </cell>
          <cell r="AN14" t="str">
            <v>Validado Correctamente</v>
          </cell>
          <cell r="AO14" t="str">
            <v>SI</v>
          </cell>
          <cell r="AP14">
            <v>43322.631076388891</v>
          </cell>
          <cell r="AQ14">
            <v>56</v>
          </cell>
          <cell r="AR14" t="str">
            <v>Validado Correctamente</v>
          </cell>
          <cell r="AS14" t="str">
            <v>SI</v>
          </cell>
          <cell r="AT14">
            <v>43327.403958333336</v>
          </cell>
          <cell r="AU14">
            <v>80</v>
          </cell>
          <cell r="AV14" t="str">
            <v>Validado Correctamente</v>
          </cell>
          <cell r="AW14" t="str">
            <v>SI</v>
          </cell>
          <cell r="AX14">
            <v>43349.408912037034</v>
          </cell>
          <cell r="AY14">
            <v>113</v>
          </cell>
          <cell r="AZ14" t="str">
            <v>Validado Correctamente</v>
          </cell>
          <cell r="BA14" t="str">
            <v>SI</v>
          </cell>
          <cell r="BB14">
            <v>43322.620706018519</v>
          </cell>
          <cell r="BC14">
            <v>4</v>
          </cell>
          <cell r="BD14" t="str">
            <v>Validado Correctamente</v>
          </cell>
          <cell r="BE14" t="str">
            <v>SI</v>
          </cell>
          <cell r="BF14">
            <v>43339.626701388886</v>
          </cell>
          <cell r="BG14">
            <v>10</v>
          </cell>
          <cell r="BH14" t="str">
            <v>Validado Correctamente</v>
          </cell>
          <cell r="BI14" t="str">
            <v>SI</v>
          </cell>
          <cell r="BJ14">
            <v>43280.675324074073</v>
          </cell>
          <cell r="BK14" t="str">
            <v>CARGUE 0</v>
          </cell>
          <cell r="BL14" t="str">
            <v>Cargue en cero</v>
          </cell>
          <cell r="BM14" t="str">
            <v>NO</v>
          </cell>
          <cell r="BN14">
            <v>43322.625590277778</v>
          </cell>
          <cell r="BO14">
            <v>192</v>
          </cell>
          <cell r="BP14" t="str">
            <v>Validado Correctamente</v>
          </cell>
          <cell r="BQ14" t="str">
            <v>SI</v>
          </cell>
          <cell r="BR14">
            <v>43308.710648148146</v>
          </cell>
          <cell r="BS14">
            <v>61</v>
          </cell>
          <cell r="BT14" t="str">
            <v>Validado Correctamente</v>
          </cell>
          <cell r="BU14" t="str">
            <v>SI</v>
          </cell>
          <cell r="BV14">
            <v>43313.647893518515</v>
          </cell>
          <cell r="BW14">
            <v>63</v>
          </cell>
          <cell r="BX14" t="str">
            <v>Validado Correctamente</v>
          </cell>
          <cell r="BY14" t="str">
            <v>SI</v>
          </cell>
          <cell r="BZ14">
            <v>43280.738807870373</v>
          </cell>
          <cell r="CA14" t="str">
            <v>CARGUE 0</v>
          </cell>
          <cell r="CB14" t="str">
            <v>Cargue en cero</v>
          </cell>
          <cell r="CC14" t="str">
            <v>NO</v>
          </cell>
          <cell r="CD14">
            <v>43279.49659722222</v>
          </cell>
          <cell r="CE14">
            <v>10</v>
          </cell>
          <cell r="CF14" t="str">
            <v>Validado Correctamente</v>
          </cell>
          <cell r="CG14" t="str">
            <v>NO</v>
          </cell>
          <cell r="CH14">
            <v>43290.466990740744</v>
          </cell>
          <cell r="CI14">
            <v>5</v>
          </cell>
          <cell r="CJ14" t="str">
            <v>Validado Correctamente</v>
          </cell>
          <cell r="CK14" t="str">
            <v>SI</v>
          </cell>
          <cell r="CL14">
            <v>43290.467037037037</v>
          </cell>
          <cell r="CM14">
            <v>6</v>
          </cell>
          <cell r="CN14" t="str">
            <v>Validado Correctamente</v>
          </cell>
          <cell r="CO14" t="str">
            <v>SI</v>
          </cell>
          <cell r="CP14">
            <v>43279.500243055554</v>
          </cell>
          <cell r="CQ14">
            <v>0</v>
          </cell>
          <cell r="CR14" t="str">
            <v>Validado Correctamente</v>
          </cell>
          <cell r="CS14" t="str">
            <v>NO</v>
          </cell>
          <cell r="CT14">
            <v>43280.739016203705</v>
          </cell>
          <cell r="CU14" t="str">
            <v>CARGUE 0</v>
          </cell>
          <cell r="CV14" t="str">
            <v>Cargue en cero</v>
          </cell>
          <cell r="CW14" t="str">
            <v>NO</v>
          </cell>
        </row>
        <row r="15">
          <cell r="A15">
            <v>1113</v>
          </cell>
          <cell r="B15" t="str">
            <v>UNIVERSIDAD DE CORDOBA</v>
          </cell>
          <cell r="C15" t="str">
            <v>PUBLICA</v>
          </cell>
          <cell r="D15" t="str">
            <v>Universidad</v>
          </cell>
          <cell r="E15" t="str">
            <v>Vacio</v>
          </cell>
          <cell r="F15">
            <v>43378.500162037039</v>
          </cell>
          <cell r="G15">
            <v>10433</v>
          </cell>
          <cell r="H15" t="str">
            <v>Validado Correctamente</v>
          </cell>
          <cell r="I15" t="str">
            <v>SI</v>
          </cell>
          <cell r="J15">
            <v>43378.514108796298</v>
          </cell>
          <cell r="K15">
            <v>3452</v>
          </cell>
          <cell r="L15" t="str">
            <v>Validado Correctamente</v>
          </cell>
          <cell r="M15" t="str">
            <v>SI</v>
          </cell>
          <cell r="N15">
            <v>43378.529467592591</v>
          </cell>
          <cell r="O15">
            <v>2410</v>
          </cell>
          <cell r="P15" t="str">
            <v>Validado con Errores</v>
          </cell>
          <cell r="Q15" t="str">
            <v>SI</v>
          </cell>
          <cell r="R15">
            <v>43378.78979166667</v>
          </cell>
          <cell r="S15">
            <v>16479</v>
          </cell>
          <cell r="T15" t="str">
            <v>Validado Correctamente</v>
          </cell>
          <cell r="U15" t="str">
            <v>SI</v>
          </cell>
          <cell r="V15">
            <v>43271.416516203702</v>
          </cell>
          <cell r="W15">
            <v>59</v>
          </cell>
          <cell r="X15" t="str">
            <v>Validado Correctamente</v>
          </cell>
          <cell r="Y15" t="str">
            <v>NO</v>
          </cell>
          <cell r="Z15" t="str">
            <v>Vacio</v>
          </cell>
          <cell r="AA15" t="str">
            <v>Vacio</v>
          </cell>
          <cell r="AB15" t="str">
            <v>Vacio</v>
          </cell>
          <cell r="AC15" t="str">
            <v>Vacio</v>
          </cell>
          <cell r="AD15" t="str">
            <v>Vacio</v>
          </cell>
          <cell r="AE15" t="str">
            <v>Vacio</v>
          </cell>
          <cell r="AF15" t="str">
            <v>Vacio</v>
          </cell>
          <cell r="AG15" t="str">
            <v>Vacio</v>
          </cell>
          <cell r="AH15">
            <v>43293.708425925928</v>
          </cell>
          <cell r="AI15">
            <v>992</v>
          </cell>
          <cell r="AJ15" t="str">
            <v>Validado Correctamente</v>
          </cell>
          <cell r="AK15" t="str">
            <v>SI</v>
          </cell>
          <cell r="AL15">
            <v>43321.465844907405</v>
          </cell>
          <cell r="AM15">
            <v>6</v>
          </cell>
          <cell r="AN15" t="str">
            <v>Validado Correctamente</v>
          </cell>
          <cell r="AO15" t="str">
            <v>SI</v>
          </cell>
          <cell r="AP15">
            <v>43306.725034722222</v>
          </cell>
          <cell r="AQ15">
            <v>3</v>
          </cell>
          <cell r="AR15" t="str">
            <v>Validado Correctamente</v>
          </cell>
          <cell r="AS15" t="str">
            <v>SI</v>
          </cell>
          <cell r="AT15">
            <v>43306.579305555555</v>
          </cell>
          <cell r="AU15">
            <v>18</v>
          </cell>
          <cell r="AV15" t="str">
            <v>Validado Correctamente</v>
          </cell>
          <cell r="AW15" t="str">
            <v>SI</v>
          </cell>
          <cell r="AX15">
            <v>43321.612650462965</v>
          </cell>
          <cell r="AY15">
            <v>13</v>
          </cell>
          <cell r="AZ15" t="str">
            <v>Validado Correctamente</v>
          </cell>
          <cell r="BA15" t="str">
            <v>SI</v>
          </cell>
          <cell r="BB15">
            <v>43424.425115740742</v>
          </cell>
          <cell r="BC15">
            <v>4</v>
          </cell>
          <cell r="BD15" t="str">
            <v>Validado Correctamente</v>
          </cell>
          <cell r="BE15" t="str">
            <v>SI</v>
          </cell>
          <cell r="BF15">
            <v>43453.622685185182</v>
          </cell>
          <cell r="BG15">
            <v>10</v>
          </cell>
          <cell r="BH15" t="str">
            <v>Validado Correctamente</v>
          </cell>
          <cell r="BI15" t="str">
            <v>SI</v>
          </cell>
          <cell r="BJ15">
            <v>43453.615856481483</v>
          </cell>
          <cell r="BK15" t="str">
            <v>CARGUE 0</v>
          </cell>
          <cell r="BL15" t="str">
            <v>Cargue en cero</v>
          </cell>
          <cell r="BM15" t="str">
            <v>SI</v>
          </cell>
          <cell r="BN15">
            <v>43321.447129629632</v>
          </cell>
          <cell r="BO15">
            <v>57</v>
          </cell>
          <cell r="BP15" t="str">
            <v>Validado Correctamente</v>
          </cell>
          <cell r="BQ15" t="str">
            <v>SI</v>
          </cell>
          <cell r="BR15" t="str">
            <v>Vacio</v>
          </cell>
          <cell r="BS15" t="str">
            <v>Vacio</v>
          </cell>
          <cell r="BT15" t="str">
            <v>Vacio</v>
          </cell>
          <cell r="BU15" t="str">
            <v>Vacio</v>
          </cell>
          <cell r="BV15">
            <v>43441.684050925927</v>
          </cell>
          <cell r="BW15">
            <v>11</v>
          </cell>
          <cell r="BX15" t="str">
            <v>Validado Correctamente</v>
          </cell>
          <cell r="BY15" t="str">
            <v>SI</v>
          </cell>
          <cell r="BZ15" t="str">
            <v>Vacio</v>
          </cell>
          <cell r="CA15" t="str">
            <v>Vacio</v>
          </cell>
          <cell r="CB15" t="str">
            <v>Validado Correctamente</v>
          </cell>
          <cell r="CC15" t="str">
            <v>Vacio</v>
          </cell>
          <cell r="CD15">
            <v>43313.480439814812</v>
          </cell>
          <cell r="CE15">
            <v>0</v>
          </cell>
          <cell r="CF15" t="str">
            <v>Validado Correctamente</v>
          </cell>
          <cell r="CG15" t="str">
            <v>SI</v>
          </cell>
          <cell r="CH15">
            <v>43441.398425925923</v>
          </cell>
          <cell r="CI15">
            <v>3</v>
          </cell>
          <cell r="CJ15" t="str">
            <v>Validado Correctamente</v>
          </cell>
          <cell r="CK15" t="str">
            <v>SI</v>
          </cell>
          <cell r="CL15">
            <v>43313.480497685188</v>
          </cell>
          <cell r="CM15">
            <v>0</v>
          </cell>
          <cell r="CN15" t="str">
            <v>Validado Correctamente</v>
          </cell>
          <cell r="CO15" t="str">
            <v>SI</v>
          </cell>
          <cell r="CP15">
            <v>43444.424467592595</v>
          </cell>
          <cell r="CQ15" t="str">
            <v>CARGUE 0</v>
          </cell>
          <cell r="CR15" t="str">
            <v>Cargue en cero</v>
          </cell>
          <cell r="CS15" t="str">
            <v>SI</v>
          </cell>
          <cell r="CT15" t="str">
            <v>Vacio</v>
          </cell>
          <cell r="CU15" t="str">
            <v>Vacio</v>
          </cell>
          <cell r="CV15" t="str">
            <v>Vacio</v>
          </cell>
          <cell r="CW15" t="str">
            <v>Vacio</v>
          </cell>
        </row>
        <row r="16">
          <cell r="A16">
            <v>1114</v>
          </cell>
          <cell r="B16" t="str">
            <v>UNIVERSIDAD SURCOLOMBIANA</v>
          </cell>
          <cell r="C16" t="str">
            <v>PUBLICA</v>
          </cell>
          <cell r="D16" t="str">
            <v>Universidad</v>
          </cell>
          <cell r="E16" t="str">
            <v>Vacio</v>
          </cell>
          <cell r="F16">
            <v>43446.662499999999</v>
          </cell>
          <cell r="G16">
            <v>5508</v>
          </cell>
          <cell r="H16" t="str">
            <v>Validado Correctamente</v>
          </cell>
          <cell r="I16" t="str">
            <v>SI</v>
          </cell>
          <cell r="J16">
            <v>43446.683854166666</v>
          </cell>
          <cell r="K16">
            <v>2807</v>
          </cell>
          <cell r="L16" t="str">
            <v>Validado Correctamente</v>
          </cell>
          <cell r="M16" t="str">
            <v>SI</v>
          </cell>
          <cell r="N16">
            <v>43446.694733796299</v>
          </cell>
          <cell r="O16">
            <v>2341</v>
          </cell>
          <cell r="P16" t="str">
            <v>Validado Correctamente</v>
          </cell>
          <cell r="Q16" t="str">
            <v>SI</v>
          </cell>
          <cell r="R16">
            <v>43454.35</v>
          </cell>
          <cell r="S16">
            <v>13133</v>
          </cell>
          <cell r="T16" t="str">
            <v>Validado Correctamente</v>
          </cell>
          <cell r="U16" t="str">
            <v>SI</v>
          </cell>
          <cell r="V16">
            <v>43427.691354166665</v>
          </cell>
          <cell r="W16">
            <v>889</v>
          </cell>
          <cell r="X16" t="str">
            <v>Validado Correctamente</v>
          </cell>
          <cell r="Y16" t="str">
            <v>SI</v>
          </cell>
          <cell r="Z16">
            <v>43013.482025462959</v>
          </cell>
          <cell r="AA16">
            <v>38</v>
          </cell>
          <cell r="AB16" t="str">
            <v>Validado Correctamente</v>
          </cell>
          <cell r="AC16" t="str">
            <v>SI</v>
          </cell>
          <cell r="AD16">
            <v>43279.359548611108</v>
          </cell>
          <cell r="AE16">
            <v>1</v>
          </cell>
          <cell r="AF16" t="str">
            <v>Validado Correctamente</v>
          </cell>
          <cell r="AG16" t="str">
            <v>NO</v>
          </cell>
          <cell r="AH16">
            <v>43273.779027777775</v>
          </cell>
          <cell r="AI16">
            <v>931</v>
          </cell>
          <cell r="AJ16" t="str">
            <v>Validado Correctamente</v>
          </cell>
          <cell r="AK16" t="str">
            <v>NO</v>
          </cell>
          <cell r="AL16" t="str">
            <v>Vacio</v>
          </cell>
          <cell r="AM16" t="str">
            <v>Vacio</v>
          </cell>
          <cell r="AN16" t="str">
            <v>Vacio</v>
          </cell>
          <cell r="AO16" t="str">
            <v>Vacio</v>
          </cell>
          <cell r="AP16">
            <v>43280.023784722223</v>
          </cell>
          <cell r="AQ16">
            <v>11</v>
          </cell>
          <cell r="AR16" t="str">
            <v>Validado Correctamente</v>
          </cell>
          <cell r="AS16" t="str">
            <v>NO</v>
          </cell>
          <cell r="AT16">
            <v>43280.023796296293</v>
          </cell>
          <cell r="AU16">
            <v>67</v>
          </cell>
          <cell r="AV16" t="str">
            <v>Validado Correctamente</v>
          </cell>
          <cell r="AW16" t="str">
            <v>NO</v>
          </cell>
          <cell r="AX16">
            <v>43286.435219907406</v>
          </cell>
          <cell r="AY16">
            <v>31</v>
          </cell>
          <cell r="AZ16" t="str">
            <v>Validado Correctamente</v>
          </cell>
          <cell r="BA16" t="str">
            <v>SI</v>
          </cell>
          <cell r="BB16" t="str">
            <v>Vacio</v>
          </cell>
          <cell r="BC16" t="str">
            <v>Vacio</v>
          </cell>
          <cell r="BD16" t="str">
            <v>Vacio</v>
          </cell>
          <cell r="BE16" t="str">
            <v>Vacio</v>
          </cell>
          <cell r="BF16" t="str">
            <v>Vacio</v>
          </cell>
          <cell r="BG16" t="str">
            <v>Vacio</v>
          </cell>
          <cell r="BH16" t="str">
            <v>Vacio</v>
          </cell>
          <cell r="BI16" t="str">
            <v>Vacio</v>
          </cell>
          <cell r="BJ16" t="str">
            <v>Vacio</v>
          </cell>
          <cell r="BK16" t="str">
            <v>Vacio</v>
          </cell>
          <cell r="BL16" t="str">
            <v>Vacio</v>
          </cell>
          <cell r="BM16" t="str">
            <v>Vacio</v>
          </cell>
          <cell r="BN16">
            <v>43279.570949074077</v>
          </cell>
          <cell r="BO16">
            <v>67</v>
          </cell>
          <cell r="BP16" t="str">
            <v>Validado Correctamente</v>
          </cell>
          <cell r="BQ16" t="str">
            <v>NO</v>
          </cell>
          <cell r="BR16">
            <v>43276.629004629627</v>
          </cell>
          <cell r="BS16">
            <v>45</v>
          </cell>
          <cell r="BT16" t="str">
            <v>Validado Correctamente</v>
          </cell>
          <cell r="BU16" t="str">
            <v>NO</v>
          </cell>
          <cell r="BV16">
            <v>43286.382557870369</v>
          </cell>
          <cell r="BW16">
            <v>80</v>
          </cell>
          <cell r="BX16" t="str">
            <v>Validado Correctamente</v>
          </cell>
          <cell r="BY16" t="str">
            <v>SI</v>
          </cell>
          <cell r="BZ16">
            <v>43304.745416666665</v>
          </cell>
          <cell r="CA16">
            <v>47</v>
          </cell>
          <cell r="CB16" t="str">
            <v>Validado Correctamente</v>
          </cell>
          <cell r="CC16" t="str">
            <v>SI</v>
          </cell>
          <cell r="CD16">
            <v>43286.646134259259</v>
          </cell>
          <cell r="CE16">
            <v>1</v>
          </cell>
          <cell r="CF16" t="str">
            <v>Validado Correctamente</v>
          </cell>
          <cell r="CG16" t="str">
            <v>SI</v>
          </cell>
          <cell r="CH16">
            <v>43286.519687499997</v>
          </cell>
          <cell r="CI16">
            <v>22</v>
          </cell>
          <cell r="CJ16" t="str">
            <v>Validado Correctamente</v>
          </cell>
          <cell r="CK16" t="str">
            <v>SI</v>
          </cell>
          <cell r="CL16">
            <v>43294.445335648146</v>
          </cell>
          <cell r="CM16">
            <v>100</v>
          </cell>
          <cell r="CN16" t="str">
            <v>Validado Correctamente</v>
          </cell>
          <cell r="CO16" t="str">
            <v>SI</v>
          </cell>
          <cell r="CP16">
            <v>43286.656782407408</v>
          </cell>
          <cell r="CQ16">
            <v>11</v>
          </cell>
          <cell r="CR16" t="str">
            <v>Validado Correctamente</v>
          </cell>
          <cell r="CS16" t="str">
            <v>SI</v>
          </cell>
          <cell r="CT16">
            <v>43288.32104166667</v>
          </cell>
          <cell r="CU16">
            <v>80</v>
          </cell>
          <cell r="CV16" t="str">
            <v>Validado Correctamente</v>
          </cell>
          <cell r="CW16" t="str">
            <v>SI</v>
          </cell>
        </row>
        <row r="17">
          <cell r="A17">
            <v>1115</v>
          </cell>
          <cell r="B17" t="str">
            <v>UNIVERSIDAD DE LA AMAZONIA</v>
          </cell>
          <cell r="C17" t="str">
            <v>PUBLICA</v>
          </cell>
          <cell r="D17" t="str">
            <v>Universidad</v>
          </cell>
          <cell r="E17" t="str">
            <v>Vacio</v>
          </cell>
          <cell r="F17">
            <v>43455.435162037036</v>
          </cell>
          <cell r="G17">
            <v>3098</v>
          </cell>
          <cell r="H17" t="str">
            <v>Validado Correctamente</v>
          </cell>
          <cell r="I17" t="str">
            <v>SI</v>
          </cell>
          <cell r="J17">
            <v>43293.751967592594</v>
          </cell>
          <cell r="K17">
            <v>1699</v>
          </cell>
          <cell r="L17" t="str">
            <v>Validado Correctamente</v>
          </cell>
          <cell r="M17" t="str">
            <v>SI</v>
          </cell>
          <cell r="N17">
            <v>43293.788449074076</v>
          </cell>
          <cell r="O17">
            <v>1120</v>
          </cell>
          <cell r="P17" t="str">
            <v>Validado Correctamente</v>
          </cell>
          <cell r="Q17" t="str">
            <v>SI</v>
          </cell>
          <cell r="R17">
            <v>43293.854108796295</v>
          </cell>
          <cell r="S17">
            <v>9262</v>
          </cell>
          <cell r="T17" t="str">
            <v>Validado Correctamente</v>
          </cell>
          <cell r="U17" t="str">
            <v>SI</v>
          </cell>
          <cell r="V17">
            <v>43293.966458333336</v>
          </cell>
          <cell r="W17">
            <v>614</v>
          </cell>
          <cell r="X17" t="str">
            <v>Validado Correctamente</v>
          </cell>
          <cell r="Y17" t="str">
            <v>NO</v>
          </cell>
          <cell r="Z17" t="str">
            <v>Vacio</v>
          </cell>
          <cell r="AA17" t="str">
            <v>Vacio</v>
          </cell>
          <cell r="AB17" t="str">
            <v>Vacio</v>
          </cell>
          <cell r="AC17" t="str">
            <v>Vacio</v>
          </cell>
          <cell r="AD17">
            <v>43248.375844907408</v>
          </cell>
          <cell r="AE17">
            <v>1</v>
          </cell>
          <cell r="AF17" t="str">
            <v>Validado Correctamente</v>
          </cell>
          <cell r="AG17" t="str">
            <v>NO</v>
          </cell>
          <cell r="AH17">
            <v>43266.412523148145</v>
          </cell>
          <cell r="AI17">
            <v>758</v>
          </cell>
          <cell r="AJ17" t="str">
            <v>Validado Correctamente</v>
          </cell>
          <cell r="AK17" t="str">
            <v>NO</v>
          </cell>
          <cell r="AL17" t="str">
            <v>Vacio</v>
          </cell>
          <cell r="AM17" t="str">
            <v>Vacio</v>
          </cell>
          <cell r="AN17" t="str">
            <v>Vacio</v>
          </cell>
          <cell r="AO17" t="str">
            <v>Vacio</v>
          </cell>
          <cell r="AP17">
            <v>43266.707546296297</v>
          </cell>
          <cell r="AQ17">
            <v>4</v>
          </cell>
          <cell r="AR17" t="str">
            <v>Validado Correctamente</v>
          </cell>
          <cell r="AS17" t="str">
            <v>NO</v>
          </cell>
          <cell r="AT17">
            <v>43293.95989583333</v>
          </cell>
          <cell r="AU17">
            <v>3</v>
          </cell>
          <cell r="AV17" t="str">
            <v>Validado Correctamente</v>
          </cell>
          <cell r="AW17" t="str">
            <v>SI</v>
          </cell>
          <cell r="AX17">
            <v>43293.938842592594</v>
          </cell>
          <cell r="AY17">
            <v>1</v>
          </cell>
          <cell r="AZ17" t="str">
            <v>Validado Correctamente</v>
          </cell>
          <cell r="BA17" t="str">
            <v>SI</v>
          </cell>
          <cell r="BB17" t="str">
            <v>Vacio</v>
          </cell>
          <cell r="BC17" t="str">
            <v>Vacio</v>
          </cell>
          <cell r="BD17" t="str">
            <v>Vacio</v>
          </cell>
          <cell r="BE17" t="str">
            <v>Vacio</v>
          </cell>
          <cell r="BF17" t="str">
            <v>Vacio</v>
          </cell>
          <cell r="BG17" t="str">
            <v>Vacio</v>
          </cell>
          <cell r="BH17" t="str">
            <v>Vacio</v>
          </cell>
          <cell r="BI17" t="str">
            <v>Vacio</v>
          </cell>
          <cell r="BJ17" t="str">
            <v>Vacio</v>
          </cell>
          <cell r="BK17" t="str">
            <v>Vacio</v>
          </cell>
          <cell r="BL17" t="str">
            <v>Vacio</v>
          </cell>
          <cell r="BM17" t="str">
            <v>Vacio</v>
          </cell>
          <cell r="BN17">
            <v>43243.697696759256</v>
          </cell>
          <cell r="BO17">
            <v>21</v>
          </cell>
          <cell r="BP17" t="str">
            <v>Validado Correctamente</v>
          </cell>
          <cell r="BQ17" t="str">
            <v>NO</v>
          </cell>
          <cell r="BR17" t="str">
            <v>Vacio</v>
          </cell>
          <cell r="BS17" t="str">
            <v>Vacio</v>
          </cell>
          <cell r="BT17" t="str">
            <v>Vacio</v>
          </cell>
          <cell r="BU17" t="str">
            <v>Vacio</v>
          </cell>
          <cell r="BV17" t="str">
            <v>Vacio</v>
          </cell>
          <cell r="BW17" t="str">
            <v>Vacio</v>
          </cell>
          <cell r="BX17" t="str">
            <v>Validado con Errores</v>
          </cell>
          <cell r="BY17" t="str">
            <v>Vacio</v>
          </cell>
          <cell r="BZ17">
            <v>43294.197187500002</v>
          </cell>
          <cell r="CA17">
            <v>12</v>
          </cell>
          <cell r="CB17" t="str">
            <v>Validado Correctamente</v>
          </cell>
          <cell r="CC17" t="str">
            <v>SI</v>
          </cell>
          <cell r="CD17" t="str">
            <v>Vacio</v>
          </cell>
          <cell r="CE17" t="str">
            <v>Vacio</v>
          </cell>
          <cell r="CF17" t="str">
            <v>Vacio</v>
          </cell>
          <cell r="CG17" t="str">
            <v>Vacio</v>
          </cell>
          <cell r="CH17" t="str">
            <v>Vacio</v>
          </cell>
          <cell r="CI17" t="str">
            <v>Vacio</v>
          </cell>
          <cell r="CJ17" t="str">
            <v>Vacio</v>
          </cell>
          <cell r="CK17" t="str">
            <v>Vacio</v>
          </cell>
          <cell r="CL17" t="str">
            <v>Vacio</v>
          </cell>
          <cell r="CM17" t="str">
            <v>Vacio</v>
          </cell>
          <cell r="CN17" t="str">
            <v>Vacio</v>
          </cell>
          <cell r="CO17" t="str">
            <v>Vacio</v>
          </cell>
          <cell r="CP17" t="str">
            <v>Vacio</v>
          </cell>
          <cell r="CQ17" t="str">
            <v>Vacio</v>
          </cell>
          <cell r="CR17" t="str">
            <v>Vacio</v>
          </cell>
          <cell r="CS17" t="str">
            <v>Vacio</v>
          </cell>
          <cell r="CT17" t="str">
            <v>Vacio</v>
          </cell>
          <cell r="CU17" t="str">
            <v>Vacio</v>
          </cell>
          <cell r="CV17" t="str">
            <v>Vacio</v>
          </cell>
          <cell r="CW17" t="str">
            <v>Vacio</v>
          </cell>
        </row>
        <row r="18">
          <cell r="A18">
            <v>1117</v>
          </cell>
          <cell r="B18" t="str">
            <v>UNIVERSIDAD MILITAR-NUEVA GRANADA</v>
          </cell>
          <cell r="C18" t="str">
            <v>PUBLICA</v>
          </cell>
          <cell r="D18" t="str">
            <v>Universidad</v>
          </cell>
          <cell r="E18" t="str">
            <v>Vacio</v>
          </cell>
          <cell r="F18">
            <v>43242.653553240743</v>
          </cell>
          <cell r="G18">
            <v>7995</v>
          </cell>
          <cell r="H18" t="str">
            <v>Validado Correctamente</v>
          </cell>
          <cell r="I18" t="str">
            <v>NO</v>
          </cell>
          <cell r="J18">
            <v>43248.68787037037</v>
          </cell>
          <cell r="K18">
            <v>4598</v>
          </cell>
          <cell r="L18" t="str">
            <v>Validado Correctamente</v>
          </cell>
          <cell r="M18" t="str">
            <v>NO</v>
          </cell>
          <cell r="N18">
            <v>43424.690949074073</v>
          </cell>
          <cell r="O18">
            <v>3616</v>
          </cell>
          <cell r="P18" t="str">
            <v>Validado Correctamente</v>
          </cell>
          <cell r="Q18" t="str">
            <v>SI</v>
          </cell>
          <cell r="R18">
            <v>43425.397812499999</v>
          </cell>
          <cell r="S18">
            <v>17996</v>
          </cell>
          <cell r="T18" t="str">
            <v>Validado Correctamente</v>
          </cell>
          <cell r="U18" t="str">
            <v>SI</v>
          </cell>
          <cell r="V18">
            <v>43424.447951388887</v>
          </cell>
          <cell r="W18">
            <v>1948</v>
          </cell>
          <cell r="X18" t="str">
            <v>Validado Correctamente</v>
          </cell>
          <cell r="Y18" t="str">
            <v>SI</v>
          </cell>
          <cell r="Z18">
            <v>43000.507604166669</v>
          </cell>
          <cell r="AA18">
            <v>127</v>
          </cell>
          <cell r="AB18" t="str">
            <v>Validado Correctamente</v>
          </cell>
          <cell r="AC18" t="str">
            <v>SI</v>
          </cell>
          <cell r="AD18">
            <v>43280.723078703704</v>
          </cell>
          <cell r="AE18">
            <v>1</v>
          </cell>
          <cell r="AF18" t="str">
            <v>Validado Correctamente</v>
          </cell>
          <cell r="AG18" t="str">
            <v>NO</v>
          </cell>
          <cell r="AH18">
            <v>43266.444953703707</v>
          </cell>
          <cell r="AI18">
            <v>1821</v>
          </cell>
          <cell r="AJ18" t="str">
            <v>Validado Correctamente</v>
          </cell>
          <cell r="AK18" t="str">
            <v>NO</v>
          </cell>
          <cell r="AL18">
            <v>43278.610335648147</v>
          </cell>
          <cell r="AM18">
            <v>4</v>
          </cell>
          <cell r="AN18" t="str">
            <v>Validado Correctamente</v>
          </cell>
          <cell r="AO18" t="str">
            <v>NO</v>
          </cell>
          <cell r="AP18">
            <v>43278.726157407407</v>
          </cell>
          <cell r="AQ18">
            <v>13</v>
          </cell>
          <cell r="AR18" t="str">
            <v>Validado Correctamente</v>
          </cell>
          <cell r="AS18" t="str">
            <v>NO</v>
          </cell>
          <cell r="AT18">
            <v>43280.638344907406</v>
          </cell>
          <cell r="AU18">
            <v>41</v>
          </cell>
          <cell r="AV18" t="str">
            <v>Validado Correctamente</v>
          </cell>
          <cell r="AW18" t="str">
            <v>NO</v>
          </cell>
          <cell r="AX18">
            <v>43279.655092592591</v>
          </cell>
          <cell r="AY18">
            <v>44</v>
          </cell>
          <cell r="AZ18" t="str">
            <v>Validado Correctamente</v>
          </cell>
          <cell r="BA18" t="str">
            <v>NO</v>
          </cell>
          <cell r="BB18">
            <v>43278.611273148148</v>
          </cell>
          <cell r="BC18" t="str">
            <v>CARGUE 0</v>
          </cell>
          <cell r="BD18" t="str">
            <v>Cargue en cero</v>
          </cell>
          <cell r="BE18" t="str">
            <v>NO</v>
          </cell>
          <cell r="BF18">
            <v>43278.621087962965</v>
          </cell>
          <cell r="BG18">
            <v>5</v>
          </cell>
          <cell r="BH18" t="str">
            <v>Validado Correctamente</v>
          </cell>
          <cell r="BI18" t="str">
            <v>NO</v>
          </cell>
          <cell r="BJ18">
            <v>43280.665162037039</v>
          </cell>
          <cell r="BK18" t="str">
            <v>CARGUE 0</v>
          </cell>
          <cell r="BL18" t="str">
            <v>Cargue en cero</v>
          </cell>
          <cell r="BM18" t="str">
            <v>NO</v>
          </cell>
          <cell r="BN18">
            <v>43279.485300925924</v>
          </cell>
          <cell r="BO18">
            <v>90</v>
          </cell>
          <cell r="BP18" t="str">
            <v>Validado Correctamente</v>
          </cell>
          <cell r="BQ18" t="str">
            <v>NO</v>
          </cell>
          <cell r="BR18">
            <v>43285.675335648149</v>
          </cell>
          <cell r="BS18">
            <v>206</v>
          </cell>
          <cell r="BT18" t="str">
            <v>Validado Correctamente</v>
          </cell>
          <cell r="BU18" t="str">
            <v>SI</v>
          </cell>
          <cell r="BV18">
            <v>43432.466516203705</v>
          </cell>
          <cell r="BW18">
            <v>99</v>
          </cell>
          <cell r="BX18" t="str">
            <v>Validado Correctamente</v>
          </cell>
          <cell r="BY18" t="str">
            <v>SI</v>
          </cell>
          <cell r="BZ18">
            <v>43280.660810185182</v>
          </cell>
          <cell r="CA18">
            <v>7</v>
          </cell>
          <cell r="CB18" t="str">
            <v>Validado Correctamente</v>
          </cell>
          <cell r="CC18" t="str">
            <v>NO</v>
          </cell>
          <cell r="CD18">
            <v>43280.667013888888</v>
          </cell>
          <cell r="CE18" t="str">
            <v>CARGUE 0</v>
          </cell>
          <cell r="CF18" t="str">
            <v>Cargue en cero</v>
          </cell>
          <cell r="CG18" t="str">
            <v>NO</v>
          </cell>
          <cell r="CH18">
            <v>43333.754467592589</v>
          </cell>
          <cell r="CI18" t="str">
            <v>CARGUE 0</v>
          </cell>
          <cell r="CJ18" t="str">
            <v>Validado Correctamente</v>
          </cell>
          <cell r="CK18" t="str">
            <v>SI</v>
          </cell>
          <cell r="CL18">
            <v>43280.667187500003</v>
          </cell>
          <cell r="CM18" t="str">
            <v>CARGUE 0</v>
          </cell>
          <cell r="CN18" t="str">
            <v>Cargue en cero</v>
          </cell>
          <cell r="CO18" t="str">
            <v>NO</v>
          </cell>
          <cell r="CP18">
            <v>43329.686400462961</v>
          </cell>
          <cell r="CQ18" t="str">
            <v>CARGUE 0</v>
          </cell>
          <cell r="CR18" t="str">
            <v>Validado Correctamente</v>
          </cell>
          <cell r="CS18" t="str">
            <v>SI</v>
          </cell>
          <cell r="CT18">
            <v>43361.66847222222</v>
          </cell>
          <cell r="CU18" t="str">
            <v>CARGUE 0</v>
          </cell>
          <cell r="CV18" t="str">
            <v>Cargue en cero</v>
          </cell>
          <cell r="CW18" t="str">
            <v>SI</v>
          </cell>
        </row>
        <row r="19">
          <cell r="A19">
            <v>1118</v>
          </cell>
          <cell r="B19" t="str">
            <v>UNIVERSIDAD TECNOLOGICA DEL CHOCO-DIEGO LUIS CORDOBA</v>
          </cell>
          <cell r="C19" t="str">
            <v>PUBLICA</v>
          </cell>
          <cell r="D19" t="str">
            <v>Universidad</v>
          </cell>
          <cell r="E19" t="str">
            <v>Vacio</v>
          </cell>
          <cell r="F19">
            <v>43402.68681712963</v>
          </cell>
          <cell r="G19">
            <v>1761</v>
          </cell>
          <cell r="H19" t="str">
            <v>Validado Correctamente</v>
          </cell>
          <cell r="I19" t="str">
            <v>SI</v>
          </cell>
          <cell r="J19">
            <v>43402.44326388889</v>
          </cell>
          <cell r="K19">
            <v>1646</v>
          </cell>
          <cell r="L19" t="str">
            <v>Validado con Errores</v>
          </cell>
          <cell r="M19" t="str">
            <v>SI</v>
          </cell>
          <cell r="N19">
            <v>43402.571203703701</v>
          </cell>
          <cell r="O19">
            <v>1604</v>
          </cell>
          <cell r="P19" t="str">
            <v>Validado con Errores</v>
          </cell>
          <cell r="Q19" t="str">
            <v>SI</v>
          </cell>
          <cell r="R19">
            <v>43404.47929398148</v>
          </cell>
          <cell r="S19">
            <v>9788</v>
          </cell>
          <cell r="T19" t="str">
            <v>Validado Correctamente</v>
          </cell>
          <cell r="U19" t="str">
            <v>SI</v>
          </cell>
          <cell r="V19">
            <v>43281.763831018521</v>
          </cell>
          <cell r="W19">
            <v>499</v>
          </cell>
          <cell r="X19" t="str">
            <v>Validado Correctamente</v>
          </cell>
          <cell r="Y19" t="str">
            <v>NO</v>
          </cell>
          <cell r="Z19">
            <v>43088.683171296296</v>
          </cell>
          <cell r="AA19">
            <v>23</v>
          </cell>
          <cell r="AB19" t="str">
            <v>Validado Correctamente</v>
          </cell>
          <cell r="AC19" t="str">
            <v>SI</v>
          </cell>
          <cell r="AD19" t="str">
            <v>Vacio</v>
          </cell>
          <cell r="AE19" t="str">
            <v>Vacio</v>
          </cell>
          <cell r="AF19" t="str">
            <v>Validado con Errores</v>
          </cell>
          <cell r="AG19" t="str">
            <v>Vacio</v>
          </cell>
          <cell r="AH19">
            <v>43279.380520833336</v>
          </cell>
          <cell r="AI19">
            <v>775</v>
          </cell>
          <cell r="AJ19" t="str">
            <v>Validado Correctamente</v>
          </cell>
          <cell r="AK19" t="str">
            <v>NO</v>
          </cell>
          <cell r="AL19">
            <v>43271.450555555559</v>
          </cell>
          <cell r="AM19">
            <v>1</v>
          </cell>
          <cell r="AN19" t="str">
            <v>Validado Correctamente</v>
          </cell>
          <cell r="AO19" t="str">
            <v>NO</v>
          </cell>
          <cell r="AP19">
            <v>43418.481087962966</v>
          </cell>
          <cell r="AQ19">
            <v>7</v>
          </cell>
          <cell r="AR19" t="str">
            <v>Validado Correctamente</v>
          </cell>
          <cell r="AS19" t="str">
            <v>SI</v>
          </cell>
          <cell r="AT19">
            <v>43418.481111111112</v>
          </cell>
          <cell r="AU19">
            <v>23</v>
          </cell>
          <cell r="AV19" t="str">
            <v>Validado Correctamente</v>
          </cell>
          <cell r="AW19" t="str">
            <v>SI</v>
          </cell>
          <cell r="AX19">
            <v>43368.692349537036</v>
          </cell>
          <cell r="AY19" t="str">
            <v>CARGUE 0</v>
          </cell>
          <cell r="AZ19" t="str">
            <v>Cargue en cero</v>
          </cell>
          <cell r="BA19" t="str">
            <v>SI</v>
          </cell>
          <cell r="BB19">
            <v>43368.692916666667</v>
          </cell>
          <cell r="BC19" t="str">
            <v>CARGUE 0</v>
          </cell>
          <cell r="BD19" t="str">
            <v>Cargue en cero</v>
          </cell>
          <cell r="BE19" t="str">
            <v>SI</v>
          </cell>
          <cell r="BF19">
            <v>43368.693009259259</v>
          </cell>
          <cell r="BG19" t="str">
            <v>CARGUE 0</v>
          </cell>
          <cell r="BH19" t="str">
            <v>Cargue en cero</v>
          </cell>
          <cell r="BI19" t="str">
            <v>SI</v>
          </cell>
          <cell r="BJ19">
            <v>43271.43341435185</v>
          </cell>
          <cell r="BK19" t="str">
            <v>CARGUE 0</v>
          </cell>
          <cell r="BL19" t="str">
            <v>Cargue en cero</v>
          </cell>
          <cell r="BM19" t="str">
            <v>NO</v>
          </cell>
          <cell r="BN19">
            <v>43264.479050925926</v>
          </cell>
          <cell r="BO19">
            <v>11</v>
          </cell>
          <cell r="BP19" t="str">
            <v>Validado Correctamente</v>
          </cell>
          <cell r="BQ19" t="str">
            <v>NO</v>
          </cell>
          <cell r="BR19">
            <v>43277.903553240743</v>
          </cell>
          <cell r="BS19">
            <v>7</v>
          </cell>
          <cell r="BT19" t="str">
            <v>Validado Correctamente</v>
          </cell>
          <cell r="BU19" t="str">
            <v>NO</v>
          </cell>
          <cell r="BV19">
            <v>43281.564398148148</v>
          </cell>
          <cell r="BW19" t="str">
            <v>CARGUE 0</v>
          </cell>
          <cell r="BX19" t="str">
            <v>Validado Correctamente</v>
          </cell>
          <cell r="BY19" t="str">
            <v>NO</v>
          </cell>
          <cell r="BZ19">
            <v>43272.636018518519</v>
          </cell>
          <cell r="CA19">
            <v>8</v>
          </cell>
          <cell r="CB19" t="str">
            <v>Validado Correctamente</v>
          </cell>
          <cell r="CC19" t="str">
            <v>NO</v>
          </cell>
          <cell r="CD19" t="str">
            <v>Vacio</v>
          </cell>
          <cell r="CE19" t="str">
            <v>Vacio</v>
          </cell>
          <cell r="CF19" t="str">
            <v>Validado con Errores</v>
          </cell>
          <cell r="CG19" t="str">
            <v>Vacio</v>
          </cell>
          <cell r="CH19" t="str">
            <v>Vacio</v>
          </cell>
          <cell r="CI19" t="str">
            <v>Vacio</v>
          </cell>
          <cell r="CJ19" t="str">
            <v>Vacio</v>
          </cell>
          <cell r="CK19" t="str">
            <v>Vacio</v>
          </cell>
          <cell r="CL19" t="str">
            <v>Vacio</v>
          </cell>
          <cell r="CM19" t="str">
            <v>Vacio</v>
          </cell>
          <cell r="CN19" t="str">
            <v>Vacio</v>
          </cell>
          <cell r="CO19" t="str">
            <v>Vacio</v>
          </cell>
          <cell r="CP19" t="str">
            <v>Vacio</v>
          </cell>
          <cell r="CQ19" t="str">
            <v>Vacio</v>
          </cell>
          <cell r="CR19" t="str">
            <v>Vacio</v>
          </cell>
          <cell r="CS19" t="str">
            <v>Vacio</v>
          </cell>
          <cell r="CT19" t="str">
            <v>Vacio</v>
          </cell>
          <cell r="CU19" t="str">
            <v>Vacio</v>
          </cell>
          <cell r="CV19" t="str">
            <v>Vacio</v>
          </cell>
          <cell r="CW19" t="str">
            <v>Vacio</v>
          </cell>
        </row>
        <row r="20">
          <cell r="A20">
            <v>1119</v>
          </cell>
          <cell r="B20" t="str">
            <v>UNIVERSIDAD DE LOS LLANOS</v>
          </cell>
          <cell r="C20" t="str">
            <v>PUBLICA</v>
          </cell>
          <cell r="D20" t="str">
            <v>Universidad</v>
          </cell>
          <cell r="E20" t="str">
            <v>Vacio</v>
          </cell>
          <cell r="F20">
            <v>43280.862442129626</v>
          </cell>
          <cell r="G20">
            <v>2177</v>
          </cell>
          <cell r="H20" t="str">
            <v>Validado Correctamente</v>
          </cell>
          <cell r="I20" t="str">
            <v>NO</v>
          </cell>
          <cell r="J20">
            <v>43280.871261574073</v>
          </cell>
          <cell r="K20">
            <v>1076</v>
          </cell>
          <cell r="L20" t="str">
            <v>Validado Correctamente</v>
          </cell>
          <cell r="M20" t="str">
            <v>NO</v>
          </cell>
          <cell r="N20">
            <v>43423.731342592589</v>
          </cell>
          <cell r="O20">
            <v>1000</v>
          </cell>
          <cell r="P20" t="str">
            <v>Validado Correctamente</v>
          </cell>
          <cell r="Q20" t="str">
            <v>SI</v>
          </cell>
          <cell r="R20">
            <v>43420.700925925928</v>
          </cell>
          <cell r="S20">
            <v>6120</v>
          </cell>
          <cell r="T20" t="str">
            <v>Validado Correctamente</v>
          </cell>
          <cell r="U20" t="str">
            <v>SI</v>
          </cell>
          <cell r="V20">
            <v>43399.006273148145</v>
          </cell>
          <cell r="W20">
            <v>337</v>
          </cell>
          <cell r="X20" t="str">
            <v>Validado Correctamente</v>
          </cell>
          <cell r="Y20" t="str">
            <v>SI</v>
          </cell>
          <cell r="Z20">
            <v>42978.691736111112</v>
          </cell>
          <cell r="AA20">
            <v>17</v>
          </cell>
          <cell r="AB20" t="str">
            <v>Validado Correctamente</v>
          </cell>
          <cell r="AC20" t="str">
            <v>NO</v>
          </cell>
          <cell r="AD20">
            <v>43276.608611111114</v>
          </cell>
          <cell r="AE20">
            <v>1</v>
          </cell>
          <cell r="AF20" t="str">
            <v>Validado Correctamente</v>
          </cell>
          <cell r="AG20" t="str">
            <v>NO</v>
          </cell>
          <cell r="AH20">
            <v>43444.345405092594</v>
          </cell>
          <cell r="AI20">
            <v>634</v>
          </cell>
          <cell r="AJ20" t="str">
            <v>Validado Correctamente</v>
          </cell>
          <cell r="AK20" t="str">
            <v>SI</v>
          </cell>
          <cell r="AL20">
            <v>43266.665636574071</v>
          </cell>
          <cell r="AM20">
            <v>5</v>
          </cell>
          <cell r="AN20" t="str">
            <v>Validado Correctamente</v>
          </cell>
          <cell r="AO20" t="str">
            <v>NO</v>
          </cell>
          <cell r="AP20">
            <v>43264.664085648146</v>
          </cell>
          <cell r="AQ20" t="str">
            <v>CARGUE 0</v>
          </cell>
          <cell r="AR20" t="str">
            <v>Cargue en cero</v>
          </cell>
          <cell r="AS20" t="str">
            <v>NO</v>
          </cell>
          <cell r="AT20">
            <v>43265.472013888888</v>
          </cell>
          <cell r="AU20">
            <v>16</v>
          </cell>
          <cell r="AV20" t="str">
            <v>Validado Correctamente</v>
          </cell>
          <cell r="AW20" t="str">
            <v>NO</v>
          </cell>
          <cell r="AX20">
            <v>43266.728726851848</v>
          </cell>
          <cell r="AY20">
            <v>56</v>
          </cell>
          <cell r="AZ20" t="str">
            <v>Validado Correctamente</v>
          </cell>
          <cell r="BA20" t="str">
            <v>NO</v>
          </cell>
          <cell r="BB20">
            <v>43264.649178240739</v>
          </cell>
          <cell r="BC20" t="str">
            <v>CARGUE 0</v>
          </cell>
          <cell r="BD20" t="str">
            <v>Cargue en cero</v>
          </cell>
          <cell r="BE20" t="str">
            <v>NO</v>
          </cell>
          <cell r="BF20">
            <v>43264.652662037035</v>
          </cell>
          <cell r="BG20">
            <v>3</v>
          </cell>
          <cell r="BH20" t="str">
            <v>Validado Correctamente</v>
          </cell>
          <cell r="BI20" t="str">
            <v>NO</v>
          </cell>
          <cell r="BJ20">
            <v>43264.638402777775</v>
          </cell>
          <cell r="BK20" t="str">
            <v>CARGUE 0</v>
          </cell>
          <cell r="BL20" t="str">
            <v>Cargue en cero</v>
          </cell>
          <cell r="BM20" t="str">
            <v>NO</v>
          </cell>
          <cell r="BN20">
            <v>43266.727384259262</v>
          </cell>
          <cell r="BO20">
            <v>63</v>
          </cell>
          <cell r="BP20" t="str">
            <v>Validado Correctamente</v>
          </cell>
          <cell r="BQ20" t="str">
            <v>NO</v>
          </cell>
          <cell r="BR20">
            <v>43271.408101851855</v>
          </cell>
          <cell r="BS20">
            <v>74</v>
          </cell>
          <cell r="BT20" t="str">
            <v>Validado Correctamente</v>
          </cell>
          <cell r="BU20" t="str">
            <v>NO</v>
          </cell>
          <cell r="BV20">
            <v>43271.376504629632</v>
          </cell>
          <cell r="BW20">
            <v>25</v>
          </cell>
          <cell r="BX20" t="str">
            <v>Validado Correctamente</v>
          </cell>
          <cell r="BY20" t="str">
            <v>NO</v>
          </cell>
          <cell r="BZ20">
            <v>43258.462893518517</v>
          </cell>
          <cell r="CA20">
            <v>5</v>
          </cell>
          <cell r="CB20" t="str">
            <v>Validado Correctamente</v>
          </cell>
          <cell r="CC20" t="str">
            <v>NO</v>
          </cell>
          <cell r="CD20">
            <v>43263.38789351852</v>
          </cell>
          <cell r="CE20">
            <v>13</v>
          </cell>
          <cell r="CF20" t="str">
            <v>Validado Correctamente</v>
          </cell>
          <cell r="CG20" t="str">
            <v>NO</v>
          </cell>
          <cell r="CH20">
            <v>43263.718090277776</v>
          </cell>
          <cell r="CI20" t="str">
            <v>CARGUE 0</v>
          </cell>
          <cell r="CJ20" t="str">
            <v>Cargue en cero</v>
          </cell>
          <cell r="CK20" t="str">
            <v>NO</v>
          </cell>
          <cell r="CL20">
            <v>43263.736550925925</v>
          </cell>
          <cell r="CM20">
            <v>17</v>
          </cell>
          <cell r="CN20" t="str">
            <v>Validado Correctamente</v>
          </cell>
          <cell r="CO20" t="str">
            <v>NO</v>
          </cell>
          <cell r="CP20">
            <v>43263.452789351853</v>
          </cell>
          <cell r="CQ20">
            <v>17</v>
          </cell>
          <cell r="CR20" t="str">
            <v>Validado Correctamente</v>
          </cell>
          <cell r="CS20" t="str">
            <v>NO</v>
          </cell>
          <cell r="CT20">
            <v>43263.7184837963</v>
          </cell>
          <cell r="CU20" t="str">
            <v>CARGUE 0</v>
          </cell>
          <cell r="CV20" t="str">
            <v>Cargue en cero</v>
          </cell>
          <cell r="CW20" t="str">
            <v>NO</v>
          </cell>
        </row>
        <row r="21">
          <cell r="A21">
            <v>1120</v>
          </cell>
          <cell r="B21" t="str">
            <v>UNIVERSIDAD POPULAR DEL CESAR</v>
          </cell>
          <cell r="C21" t="str">
            <v>PUBLICA</v>
          </cell>
          <cell r="D21" t="str">
            <v>Universidad</v>
          </cell>
          <cell r="E21" t="str">
            <v>Vacio</v>
          </cell>
          <cell r="F21">
            <v>43278.561030092591</v>
          </cell>
          <cell r="G21">
            <v>6768</v>
          </cell>
          <cell r="H21" t="str">
            <v>Validado Correctamente</v>
          </cell>
          <cell r="I21" t="str">
            <v>NO</v>
          </cell>
          <cell r="J21">
            <v>43278.665659722225</v>
          </cell>
          <cell r="K21">
            <v>2397</v>
          </cell>
          <cell r="L21" t="str">
            <v>Validado Correctamente</v>
          </cell>
          <cell r="M21" t="str">
            <v>NO</v>
          </cell>
          <cell r="N21">
            <v>43278.730671296296</v>
          </cell>
          <cell r="O21">
            <v>1840</v>
          </cell>
          <cell r="P21" t="str">
            <v>Validado Correctamente</v>
          </cell>
          <cell r="Q21" t="str">
            <v>NO</v>
          </cell>
          <cell r="R21">
            <v>43298.466203703705</v>
          </cell>
          <cell r="S21">
            <v>14859</v>
          </cell>
          <cell r="T21" t="str">
            <v>Validado Correctamente</v>
          </cell>
          <cell r="U21" t="str">
            <v>SI</v>
          </cell>
          <cell r="V21">
            <v>43447.475601851853</v>
          </cell>
          <cell r="W21">
            <v>1226</v>
          </cell>
          <cell r="X21" t="str">
            <v>Validado Correctamente</v>
          </cell>
          <cell r="Y21" t="str">
            <v>SI</v>
          </cell>
          <cell r="Z21" t="str">
            <v>Vacio</v>
          </cell>
          <cell r="AA21" t="str">
            <v>Vacio</v>
          </cell>
          <cell r="AB21" t="str">
            <v>Vacio</v>
          </cell>
          <cell r="AC21" t="str">
            <v>Vacio</v>
          </cell>
          <cell r="AD21" t="str">
            <v>Vacio</v>
          </cell>
          <cell r="AE21" t="str">
            <v>Vacio</v>
          </cell>
          <cell r="AF21" t="str">
            <v>Vacio</v>
          </cell>
          <cell r="AG21" t="str">
            <v>Vacio</v>
          </cell>
          <cell r="AH21">
            <v>43294.718900462962</v>
          </cell>
          <cell r="AI21">
            <v>1057</v>
          </cell>
          <cell r="AJ21" t="str">
            <v>Validado Correctamente</v>
          </cell>
          <cell r="AK21" t="str">
            <v>SI</v>
          </cell>
          <cell r="AL21" t="str">
            <v>Vacio</v>
          </cell>
          <cell r="AM21" t="str">
            <v>Vacio</v>
          </cell>
          <cell r="AN21" t="str">
            <v>Vacio</v>
          </cell>
          <cell r="AO21" t="str">
            <v>Vacio</v>
          </cell>
          <cell r="AP21" t="str">
            <v>Vacio</v>
          </cell>
          <cell r="AQ21" t="str">
            <v>Vacio</v>
          </cell>
          <cell r="AR21" t="str">
            <v>Vacio</v>
          </cell>
          <cell r="AS21" t="str">
            <v>Vacio</v>
          </cell>
          <cell r="AT21" t="str">
            <v>Vacio</v>
          </cell>
          <cell r="AU21" t="str">
            <v>Vacio</v>
          </cell>
          <cell r="AV21" t="str">
            <v>Vacio</v>
          </cell>
          <cell r="AW21" t="str">
            <v>Vacio</v>
          </cell>
          <cell r="AX21" t="str">
            <v>Vacio</v>
          </cell>
          <cell r="AY21" t="str">
            <v>Vacio</v>
          </cell>
          <cell r="AZ21" t="str">
            <v>Vacio</v>
          </cell>
          <cell r="BA21" t="str">
            <v>Vacio</v>
          </cell>
          <cell r="BB21" t="str">
            <v>Vacio</v>
          </cell>
          <cell r="BC21" t="str">
            <v>Vacio</v>
          </cell>
          <cell r="BD21" t="str">
            <v>Vacio</v>
          </cell>
          <cell r="BE21" t="str">
            <v>Vacio</v>
          </cell>
          <cell r="BF21" t="str">
            <v>Vacio</v>
          </cell>
          <cell r="BG21" t="str">
            <v>Vacio</v>
          </cell>
          <cell r="BH21" t="str">
            <v>Vacio</v>
          </cell>
          <cell r="BI21" t="str">
            <v>Vacio</v>
          </cell>
          <cell r="BJ21" t="str">
            <v>Vacio</v>
          </cell>
          <cell r="BK21" t="str">
            <v>Vacio</v>
          </cell>
          <cell r="BL21" t="str">
            <v>Vacio</v>
          </cell>
          <cell r="BM21" t="str">
            <v>Vacio</v>
          </cell>
          <cell r="BN21" t="str">
            <v>Vacio</v>
          </cell>
          <cell r="BO21" t="str">
            <v>Vacio</v>
          </cell>
          <cell r="BP21" t="str">
            <v>Vacio</v>
          </cell>
          <cell r="BQ21" t="str">
            <v>Vacio</v>
          </cell>
          <cell r="BR21" t="str">
            <v>Vacio</v>
          </cell>
          <cell r="BS21" t="str">
            <v>Vacio</v>
          </cell>
          <cell r="BT21" t="str">
            <v>Vacio</v>
          </cell>
          <cell r="BU21" t="str">
            <v>Vacio</v>
          </cell>
          <cell r="BV21" t="str">
            <v>Vacio</v>
          </cell>
          <cell r="BW21" t="str">
            <v>Vacio</v>
          </cell>
          <cell r="BX21" t="str">
            <v>Vacio</v>
          </cell>
          <cell r="BY21" t="str">
            <v>Vacio</v>
          </cell>
          <cell r="BZ21" t="str">
            <v>Vacio</v>
          </cell>
          <cell r="CA21" t="str">
            <v>Vacio</v>
          </cell>
          <cell r="CB21" t="str">
            <v>Vacio</v>
          </cell>
          <cell r="CC21" t="str">
            <v>Vacio</v>
          </cell>
          <cell r="CD21" t="str">
            <v>Vacio</v>
          </cell>
          <cell r="CE21" t="str">
            <v>Vacio</v>
          </cell>
          <cell r="CF21" t="str">
            <v>Vacio</v>
          </cell>
          <cell r="CG21" t="str">
            <v>Vacio</v>
          </cell>
          <cell r="CH21" t="str">
            <v>Vacio</v>
          </cell>
          <cell r="CI21" t="str">
            <v>Vacio</v>
          </cell>
          <cell r="CJ21" t="str">
            <v>Vacio</v>
          </cell>
          <cell r="CK21" t="str">
            <v>Vacio</v>
          </cell>
          <cell r="CL21" t="str">
            <v>Vacio</v>
          </cell>
          <cell r="CM21" t="str">
            <v>Vacio</v>
          </cell>
          <cell r="CN21" t="str">
            <v>Vacio</v>
          </cell>
          <cell r="CO21" t="str">
            <v>Vacio</v>
          </cell>
          <cell r="CP21" t="str">
            <v>Vacio</v>
          </cell>
          <cell r="CQ21" t="str">
            <v>Vacio</v>
          </cell>
          <cell r="CR21" t="str">
            <v>Vacio</v>
          </cell>
          <cell r="CS21" t="str">
            <v>Vacio</v>
          </cell>
          <cell r="CT21" t="str">
            <v>Vacio</v>
          </cell>
          <cell r="CU21" t="str">
            <v>Vacio</v>
          </cell>
          <cell r="CV21" t="str">
            <v>Vacio</v>
          </cell>
          <cell r="CW21" t="str">
            <v>Vacio</v>
          </cell>
        </row>
        <row r="22">
          <cell r="A22">
            <v>1121</v>
          </cell>
          <cell r="B22" t="str">
            <v>UNIVERSIDAD-COLEGIO MAYOR DE CUNDINAMARCA</v>
          </cell>
          <cell r="C22" t="str">
            <v>PUBLICA</v>
          </cell>
          <cell r="D22" t="str">
            <v>Universidad</v>
          </cell>
          <cell r="E22" t="str">
            <v>Vacio</v>
          </cell>
          <cell r="F22">
            <v>43433.793715277781</v>
          </cell>
          <cell r="G22">
            <v>3245</v>
          </cell>
          <cell r="H22" t="str">
            <v>Validado Correctamente</v>
          </cell>
          <cell r="I22" t="str">
            <v>SI</v>
          </cell>
          <cell r="J22">
            <v>43433.824965277781</v>
          </cell>
          <cell r="K22">
            <v>1172</v>
          </cell>
          <cell r="L22" t="str">
            <v>Validado Correctamente</v>
          </cell>
          <cell r="M22" t="str">
            <v>SI</v>
          </cell>
          <cell r="N22">
            <v>43439.51054398148</v>
          </cell>
          <cell r="O22">
            <v>932</v>
          </cell>
          <cell r="P22" t="str">
            <v>Validado Correctamente</v>
          </cell>
          <cell r="Q22" t="str">
            <v>SI</v>
          </cell>
          <cell r="R22">
            <v>43439.562986111108</v>
          </cell>
          <cell r="S22">
            <v>5290</v>
          </cell>
          <cell r="T22" t="str">
            <v>Validado Correctamente</v>
          </cell>
          <cell r="U22" t="str">
            <v>SI</v>
          </cell>
          <cell r="V22">
            <v>43353.423495370371</v>
          </cell>
          <cell r="W22">
            <v>133</v>
          </cell>
          <cell r="X22" t="str">
            <v>Validado Correctamente</v>
          </cell>
          <cell r="Y22" t="str">
            <v>SI</v>
          </cell>
          <cell r="Z22">
            <v>42996.605451388888</v>
          </cell>
          <cell r="AA22">
            <v>17</v>
          </cell>
          <cell r="AB22" t="str">
            <v>Validado Correctamente</v>
          </cell>
          <cell r="AC22" t="str">
            <v>SI</v>
          </cell>
          <cell r="AD22" t="str">
            <v>Vacio</v>
          </cell>
          <cell r="AE22" t="str">
            <v>Vacio</v>
          </cell>
          <cell r="AF22" t="str">
            <v>Vacio</v>
          </cell>
          <cell r="AG22" t="str">
            <v>Vacio</v>
          </cell>
          <cell r="AH22">
            <v>43280.650208333333</v>
          </cell>
          <cell r="AI22">
            <v>646</v>
          </cell>
          <cell r="AJ22" t="str">
            <v>Validado Correctamente</v>
          </cell>
          <cell r="AK22" t="str">
            <v>NO</v>
          </cell>
          <cell r="AL22">
            <v>43277.62672453704</v>
          </cell>
          <cell r="AM22" t="str">
            <v>CARGUE 0</v>
          </cell>
          <cell r="AN22" t="str">
            <v>Cargue en cero</v>
          </cell>
          <cell r="AO22" t="str">
            <v>NO</v>
          </cell>
          <cell r="AP22">
            <v>43278.494837962964</v>
          </cell>
          <cell r="AQ22">
            <v>9</v>
          </cell>
          <cell r="AR22" t="str">
            <v>Validado Correctamente</v>
          </cell>
          <cell r="AS22" t="str">
            <v>NO</v>
          </cell>
          <cell r="AT22">
            <v>43280.326041666667</v>
          </cell>
          <cell r="AU22">
            <v>9</v>
          </cell>
          <cell r="AV22" t="str">
            <v>Validado Correctamente</v>
          </cell>
          <cell r="AW22" t="str">
            <v>NO</v>
          </cell>
          <cell r="AX22">
            <v>43277.638333333336</v>
          </cell>
          <cell r="AY22">
            <v>5</v>
          </cell>
          <cell r="AZ22" t="str">
            <v>Validado Correctamente</v>
          </cell>
          <cell r="BA22" t="str">
            <v>NO</v>
          </cell>
          <cell r="BB22">
            <v>43278.590324074074</v>
          </cell>
          <cell r="BC22" t="str">
            <v>CARGUE 0</v>
          </cell>
          <cell r="BD22" t="str">
            <v>Cargue en cero</v>
          </cell>
          <cell r="BE22" t="str">
            <v>NO</v>
          </cell>
          <cell r="BF22">
            <v>43280.309814814813</v>
          </cell>
          <cell r="BG22" t="str">
            <v>CARGUE 0</v>
          </cell>
          <cell r="BH22" t="str">
            <v>Cargue en cero</v>
          </cell>
          <cell r="BI22" t="str">
            <v>NO</v>
          </cell>
          <cell r="BJ22">
            <v>43278.589513888888</v>
          </cell>
          <cell r="BK22" t="str">
            <v>CARGUE 0</v>
          </cell>
          <cell r="BL22" t="str">
            <v>Cargue en cero</v>
          </cell>
          <cell r="BM22" t="str">
            <v>NO</v>
          </cell>
          <cell r="BN22">
            <v>43277.656365740739</v>
          </cell>
          <cell r="BO22">
            <v>3</v>
          </cell>
          <cell r="BP22" t="str">
            <v>Validado Correctamente</v>
          </cell>
          <cell r="BQ22" t="str">
            <v>NO</v>
          </cell>
          <cell r="BR22">
            <v>43278.589884259258</v>
          </cell>
          <cell r="BS22">
            <v>46</v>
          </cell>
          <cell r="BT22" t="str">
            <v>Validado Correctamente</v>
          </cell>
          <cell r="BU22" t="str">
            <v>NO</v>
          </cell>
          <cell r="BV22">
            <v>43279.31695601852</v>
          </cell>
          <cell r="BW22">
            <v>30</v>
          </cell>
          <cell r="BX22" t="str">
            <v>Validado Correctamente</v>
          </cell>
          <cell r="BY22" t="str">
            <v>NO</v>
          </cell>
          <cell r="BZ22">
            <v>43278.581458333334</v>
          </cell>
          <cell r="CA22">
            <v>5</v>
          </cell>
          <cell r="CB22" t="str">
            <v>Validado Correctamente</v>
          </cell>
          <cell r="CC22" t="str">
            <v>NO</v>
          </cell>
          <cell r="CD22">
            <v>43278.585104166668</v>
          </cell>
          <cell r="CE22" t="str">
            <v>CARGUE 0</v>
          </cell>
          <cell r="CF22" t="str">
            <v>Cargue en cero</v>
          </cell>
          <cell r="CG22" t="str">
            <v>NO</v>
          </cell>
          <cell r="CH22">
            <v>43279.327708333331</v>
          </cell>
          <cell r="CI22">
            <v>16</v>
          </cell>
          <cell r="CJ22" t="str">
            <v>Validado Correctamente</v>
          </cell>
          <cell r="CK22" t="str">
            <v>NO</v>
          </cell>
          <cell r="CL22">
            <v>43280.347060185188</v>
          </cell>
          <cell r="CM22">
            <v>79</v>
          </cell>
          <cell r="CN22" t="str">
            <v>Validado Correctamente</v>
          </cell>
          <cell r="CO22" t="str">
            <v>NO</v>
          </cell>
          <cell r="CP22">
            <v>43279.31422453704</v>
          </cell>
          <cell r="CQ22" t="str">
            <v>CARGUE 0</v>
          </cell>
          <cell r="CR22" t="str">
            <v>Cargue en cero</v>
          </cell>
          <cell r="CS22" t="str">
            <v>NO</v>
          </cell>
          <cell r="CT22">
            <v>43279.593865740739</v>
          </cell>
          <cell r="CU22">
            <v>0</v>
          </cell>
          <cell r="CV22" t="str">
            <v>Validado Correctamente</v>
          </cell>
          <cell r="CW22" t="str">
            <v>NO</v>
          </cell>
        </row>
        <row r="23">
          <cell r="A23">
            <v>1122</v>
          </cell>
          <cell r="B23" t="str">
            <v>UNIVERSIDAD DEL PACIFICO</v>
          </cell>
          <cell r="C23" t="str">
            <v>PUBLICA</v>
          </cell>
          <cell r="D23" t="str">
            <v>Universidad</v>
          </cell>
          <cell r="E23" t="str">
            <v>Vacio</v>
          </cell>
          <cell r="F23">
            <v>43241.694710648146</v>
          </cell>
          <cell r="G23">
            <v>941</v>
          </cell>
          <cell r="H23" t="str">
            <v>Validado Correctamente</v>
          </cell>
          <cell r="I23" t="str">
            <v>NO</v>
          </cell>
          <cell r="J23">
            <v>43241.706458333334</v>
          </cell>
          <cell r="K23">
            <v>702</v>
          </cell>
          <cell r="L23" t="str">
            <v>Validado Correctamente</v>
          </cell>
          <cell r="M23" t="str">
            <v>NO</v>
          </cell>
          <cell r="N23">
            <v>43248.660671296297</v>
          </cell>
          <cell r="O23">
            <v>697</v>
          </cell>
          <cell r="P23" t="str">
            <v>Validado Correctamente</v>
          </cell>
          <cell r="Q23" t="str">
            <v>NO</v>
          </cell>
          <cell r="R23">
            <v>43265.737430555557</v>
          </cell>
          <cell r="S23">
            <v>2950</v>
          </cell>
          <cell r="T23" t="str">
            <v>Validado Correctamente</v>
          </cell>
          <cell r="U23" t="str">
            <v>NO</v>
          </cell>
          <cell r="V23">
            <v>43241.768379629626</v>
          </cell>
          <cell r="W23">
            <v>107</v>
          </cell>
          <cell r="X23" t="str">
            <v>Validado Correctamente</v>
          </cell>
          <cell r="Y23" t="str">
            <v>NO</v>
          </cell>
          <cell r="Z23" t="str">
            <v>Vacio</v>
          </cell>
          <cell r="AA23" t="str">
            <v>Vacio</v>
          </cell>
          <cell r="AB23" t="str">
            <v>Vacio</v>
          </cell>
          <cell r="AC23" t="str">
            <v>Vacio</v>
          </cell>
          <cell r="AD23" t="str">
            <v>Vacio</v>
          </cell>
          <cell r="AE23" t="str">
            <v>Vacio</v>
          </cell>
          <cell r="AF23" t="str">
            <v>Vacio</v>
          </cell>
          <cell r="AG23" t="str">
            <v>Vacio</v>
          </cell>
          <cell r="AH23">
            <v>43395.793715277781</v>
          </cell>
          <cell r="AI23">
            <v>258</v>
          </cell>
          <cell r="AJ23" t="str">
            <v>Validado Correctamente</v>
          </cell>
          <cell r="AK23" t="str">
            <v>SI</v>
          </cell>
          <cell r="AL23">
            <v>43281.804918981485</v>
          </cell>
          <cell r="AM23" t="str">
            <v>CARGUE 0</v>
          </cell>
          <cell r="AN23" t="str">
            <v>Cargue en cero</v>
          </cell>
          <cell r="AO23" t="str">
            <v>Vacio</v>
          </cell>
          <cell r="AP23">
            <v>43281.8046875</v>
          </cell>
          <cell r="AQ23" t="str">
            <v>CARGUE 0</v>
          </cell>
          <cell r="AR23" t="str">
            <v>Cargue en cero</v>
          </cell>
          <cell r="AS23" t="str">
            <v>Vacio</v>
          </cell>
          <cell r="AT23">
            <v>43281.796585648146</v>
          </cell>
          <cell r="AU23">
            <v>1</v>
          </cell>
          <cell r="AV23" t="str">
            <v>Validado Correctamente</v>
          </cell>
          <cell r="AW23" t="str">
            <v>Vacio</v>
          </cell>
          <cell r="AX23">
            <v>43281.805081018516</v>
          </cell>
          <cell r="AY23" t="str">
            <v>CARGUE 0</v>
          </cell>
          <cell r="AZ23" t="str">
            <v>Cargue en cero</v>
          </cell>
          <cell r="BA23" t="str">
            <v>Vacio</v>
          </cell>
          <cell r="BB23">
            <v>43281.805289351854</v>
          </cell>
          <cell r="BC23" t="str">
            <v>CARGUE 0</v>
          </cell>
          <cell r="BD23" t="str">
            <v>Cargue en cero</v>
          </cell>
          <cell r="BE23" t="str">
            <v>Vacio</v>
          </cell>
          <cell r="BF23">
            <v>43281.805405092593</v>
          </cell>
          <cell r="BG23" t="str">
            <v>CARGUE 0</v>
          </cell>
          <cell r="BH23" t="str">
            <v>Cargue en cero</v>
          </cell>
          <cell r="BI23" t="str">
            <v>Vacio</v>
          </cell>
          <cell r="BJ23">
            <v>43281.805578703701</v>
          </cell>
          <cell r="BK23" t="str">
            <v>CARGUE 0</v>
          </cell>
          <cell r="BL23" t="str">
            <v>Cargue en cero</v>
          </cell>
          <cell r="BM23" t="str">
            <v>Vacio</v>
          </cell>
          <cell r="BN23">
            <v>43281.723391203705</v>
          </cell>
          <cell r="BO23">
            <v>1</v>
          </cell>
          <cell r="BP23" t="str">
            <v>Validado Correctamente</v>
          </cell>
          <cell r="BQ23" t="str">
            <v>Vacio</v>
          </cell>
          <cell r="BR23" t="str">
            <v>Vacio</v>
          </cell>
          <cell r="BS23" t="str">
            <v>Vacio</v>
          </cell>
          <cell r="BT23" t="str">
            <v>Vacio</v>
          </cell>
          <cell r="BU23" t="str">
            <v>Vacio</v>
          </cell>
          <cell r="BV23" t="str">
            <v>Vacio</v>
          </cell>
          <cell r="BW23" t="str">
            <v>Vacio</v>
          </cell>
          <cell r="BX23" t="str">
            <v>Vacio</v>
          </cell>
          <cell r="BY23" t="str">
            <v>Vacio</v>
          </cell>
          <cell r="BZ23">
            <v>43281.784930555557</v>
          </cell>
          <cell r="CA23">
            <v>15</v>
          </cell>
          <cell r="CB23" t="str">
            <v>Validado Correctamente</v>
          </cell>
          <cell r="CC23" t="str">
            <v>Vacio</v>
          </cell>
          <cell r="CD23">
            <v>43281.80400462963</v>
          </cell>
          <cell r="CE23" t="str">
            <v>CARGUE 0</v>
          </cell>
          <cell r="CF23" t="str">
            <v>Cargue en cero</v>
          </cell>
          <cell r="CG23" t="str">
            <v>Vacio</v>
          </cell>
          <cell r="CH23" t="str">
            <v>Vacio</v>
          </cell>
          <cell r="CI23" t="str">
            <v>Vacio</v>
          </cell>
          <cell r="CJ23" t="str">
            <v>Vacio</v>
          </cell>
          <cell r="CK23" t="str">
            <v>Vacio</v>
          </cell>
          <cell r="CL23" t="str">
            <v>Vacio</v>
          </cell>
          <cell r="CM23" t="str">
            <v>Vacio</v>
          </cell>
          <cell r="CN23" t="str">
            <v>Vacio</v>
          </cell>
          <cell r="CO23" t="str">
            <v>Vacio</v>
          </cell>
          <cell r="CP23" t="str">
            <v>Vacio</v>
          </cell>
          <cell r="CQ23" t="str">
            <v>Vacio</v>
          </cell>
          <cell r="CR23" t="str">
            <v>Vacio</v>
          </cell>
          <cell r="CS23" t="str">
            <v>Vacio</v>
          </cell>
          <cell r="CT23" t="str">
            <v>Vacio</v>
          </cell>
          <cell r="CU23" t="str">
            <v>Vacio</v>
          </cell>
          <cell r="CV23" t="str">
            <v>Vacio</v>
          </cell>
          <cell r="CW23" t="str">
            <v>Vacio</v>
          </cell>
        </row>
        <row r="24">
          <cell r="A24">
            <v>1123</v>
          </cell>
          <cell r="B24" t="str">
            <v>UNIVERSIDAD POPULAR DEL CESAR</v>
          </cell>
          <cell r="C24" t="str">
            <v>PUBLICA</v>
          </cell>
          <cell r="D24" t="str">
            <v>Universidad</v>
          </cell>
          <cell r="E24" t="str">
            <v>1120</v>
          </cell>
          <cell r="F24">
            <v>43272.637071759258</v>
          </cell>
          <cell r="G24">
            <v>698</v>
          </cell>
          <cell r="H24" t="str">
            <v>Validado Correctamente</v>
          </cell>
          <cell r="I24" t="str">
            <v>NO</v>
          </cell>
          <cell r="J24">
            <v>43272.685208333336</v>
          </cell>
          <cell r="K24">
            <v>571</v>
          </cell>
          <cell r="L24" t="str">
            <v>Validado Correctamente</v>
          </cell>
          <cell r="M24" t="str">
            <v>NO</v>
          </cell>
          <cell r="N24">
            <v>43271.694699074076</v>
          </cell>
          <cell r="O24">
            <v>433</v>
          </cell>
          <cell r="P24" t="str">
            <v>Validado Correctamente</v>
          </cell>
          <cell r="Q24" t="str">
            <v>NO</v>
          </cell>
          <cell r="R24">
            <v>43298.469293981485</v>
          </cell>
          <cell r="S24">
            <v>1820</v>
          </cell>
          <cell r="T24" t="str">
            <v>Validado Correctamente</v>
          </cell>
          <cell r="U24" t="str">
            <v>SI</v>
          </cell>
          <cell r="V24">
            <v>43363.397777777776</v>
          </cell>
          <cell r="W24">
            <v>17</v>
          </cell>
          <cell r="X24" t="str">
            <v>Validado Correctamente</v>
          </cell>
          <cell r="Y24" t="str">
            <v>SI</v>
          </cell>
          <cell r="Z24" t="str">
            <v>Vacio</v>
          </cell>
          <cell r="AA24" t="str">
            <v>Vacio</v>
          </cell>
          <cell r="AB24" t="str">
            <v>Vacio</v>
          </cell>
          <cell r="AC24" t="str">
            <v>Vacio</v>
          </cell>
          <cell r="AD24" t="str">
            <v>Vacio</v>
          </cell>
          <cell r="AE24" t="str">
            <v>Vacio</v>
          </cell>
          <cell r="AF24" t="str">
            <v>Vacio</v>
          </cell>
          <cell r="AG24" t="str">
            <v>Vacio</v>
          </cell>
          <cell r="AH24">
            <v>43297.719363425924</v>
          </cell>
          <cell r="AI24">
            <v>135</v>
          </cell>
          <cell r="AJ24" t="str">
            <v>Validado Correctamente</v>
          </cell>
          <cell r="AK24" t="str">
            <v>SI</v>
          </cell>
          <cell r="AL24" t="str">
            <v>Vacio</v>
          </cell>
          <cell r="AM24" t="str">
            <v>Vacio</v>
          </cell>
          <cell r="AN24" t="str">
            <v>Vacio</v>
          </cell>
          <cell r="AO24" t="str">
            <v>Vacio</v>
          </cell>
          <cell r="AP24" t="str">
            <v>Vacio</v>
          </cell>
          <cell r="AQ24" t="str">
            <v>Vacio</v>
          </cell>
          <cell r="AR24" t="str">
            <v>Vacio</v>
          </cell>
          <cell r="AS24" t="str">
            <v>Vacio</v>
          </cell>
          <cell r="AT24" t="str">
            <v>Vacio</v>
          </cell>
          <cell r="AU24" t="str">
            <v>Vacio</v>
          </cell>
          <cell r="AV24" t="str">
            <v>Vacio</v>
          </cell>
          <cell r="AW24" t="str">
            <v>Vacio</v>
          </cell>
          <cell r="AX24" t="str">
            <v>Vacio</v>
          </cell>
          <cell r="AY24" t="str">
            <v>Vacio</v>
          </cell>
          <cell r="AZ24" t="str">
            <v>Vacio</v>
          </cell>
          <cell r="BA24" t="str">
            <v>Vacio</v>
          </cell>
          <cell r="BB24" t="str">
            <v>Vacio</v>
          </cell>
          <cell r="BC24" t="str">
            <v>Vacio</v>
          </cell>
          <cell r="BD24" t="str">
            <v>Vacio</v>
          </cell>
          <cell r="BE24" t="str">
            <v>Vacio</v>
          </cell>
          <cell r="BF24" t="str">
            <v>Vacio</v>
          </cell>
          <cell r="BG24" t="str">
            <v>Vacio</v>
          </cell>
          <cell r="BH24" t="str">
            <v>Vacio</v>
          </cell>
          <cell r="BI24" t="str">
            <v>Vacio</v>
          </cell>
          <cell r="BJ24" t="str">
            <v>Vacio</v>
          </cell>
          <cell r="BK24" t="str">
            <v>Vacio</v>
          </cell>
          <cell r="BL24" t="str">
            <v>Vacio</v>
          </cell>
          <cell r="BM24" t="str">
            <v>Vacio</v>
          </cell>
          <cell r="BN24" t="str">
            <v>Vacio</v>
          </cell>
          <cell r="BO24" t="str">
            <v>Vacio</v>
          </cell>
          <cell r="BP24" t="str">
            <v>Vacio</v>
          </cell>
          <cell r="BQ24" t="str">
            <v>Vacio</v>
          </cell>
          <cell r="BR24" t="str">
            <v>Vacio</v>
          </cell>
          <cell r="BS24" t="str">
            <v>Vacio</v>
          </cell>
          <cell r="BT24" t="str">
            <v>Vacio</v>
          </cell>
          <cell r="BU24" t="str">
            <v>Vacio</v>
          </cell>
          <cell r="BV24" t="str">
            <v>Vacio</v>
          </cell>
          <cell r="BW24" t="str">
            <v>Vacio</v>
          </cell>
          <cell r="BX24" t="str">
            <v>Vacio</v>
          </cell>
          <cell r="BY24" t="str">
            <v>Vacio</v>
          </cell>
          <cell r="BZ24" t="str">
            <v>Vacio</v>
          </cell>
          <cell r="CA24" t="str">
            <v>Vacio</v>
          </cell>
          <cell r="CB24" t="str">
            <v>Vacio</v>
          </cell>
          <cell r="CC24" t="str">
            <v>Vacio</v>
          </cell>
          <cell r="CD24" t="str">
            <v>Vacio</v>
          </cell>
          <cell r="CE24" t="str">
            <v>Vacio</v>
          </cell>
          <cell r="CF24" t="str">
            <v>Vacio</v>
          </cell>
          <cell r="CG24" t="str">
            <v>Vacio</v>
          </cell>
          <cell r="CH24" t="str">
            <v>Vacio</v>
          </cell>
          <cell r="CI24" t="str">
            <v>Vacio</v>
          </cell>
          <cell r="CJ24" t="str">
            <v>Vacio</v>
          </cell>
          <cell r="CK24" t="str">
            <v>Vacio</v>
          </cell>
          <cell r="CL24" t="str">
            <v>Vacio</v>
          </cell>
          <cell r="CM24" t="str">
            <v>Vacio</v>
          </cell>
          <cell r="CN24" t="str">
            <v>Vacio</v>
          </cell>
          <cell r="CO24" t="str">
            <v>Vacio</v>
          </cell>
          <cell r="CP24" t="str">
            <v>Vacio</v>
          </cell>
          <cell r="CQ24" t="str">
            <v>Vacio</v>
          </cell>
          <cell r="CR24" t="str">
            <v>Vacio</v>
          </cell>
          <cell r="CS24" t="str">
            <v>Vacio</v>
          </cell>
          <cell r="CT24" t="str">
            <v>Vacio</v>
          </cell>
          <cell r="CU24" t="str">
            <v>Vacio</v>
          </cell>
          <cell r="CV24" t="str">
            <v>Vacio</v>
          </cell>
          <cell r="CW24" t="str">
            <v>Vacio</v>
          </cell>
        </row>
        <row r="25">
          <cell r="A25">
            <v>1125</v>
          </cell>
          <cell r="B25" t="str">
            <v>UNIVERSIDAD NACIONAL DE COLOMBIA</v>
          </cell>
          <cell r="C25" t="str">
            <v>PUBLICA</v>
          </cell>
          <cell r="D25" t="str">
            <v>Universidad</v>
          </cell>
          <cell r="E25" t="str">
            <v>1101</v>
          </cell>
          <cell r="F25">
            <v>43312.460416666669</v>
          </cell>
          <cell r="G25">
            <v>12</v>
          </cell>
          <cell r="H25" t="str">
            <v>Validado Correctamente</v>
          </cell>
          <cell r="I25" t="str">
            <v>SI</v>
          </cell>
          <cell r="J25">
            <v>43311.456018518518</v>
          </cell>
          <cell r="K25">
            <v>6</v>
          </cell>
          <cell r="L25" t="str">
            <v>Validado Correctamente</v>
          </cell>
          <cell r="M25" t="str">
            <v>SI</v>
          </cell>
          <cell r="N25">
            <v>43312.687951388885</v>
          </cell>
          <cell r="O25">
            <v>4</v>
          </cell>
          <cell r="P25" t="str">
            <v>Validado Correctamente</v>
          </cell>
          <cell r="Q25" t="str">
            <v>SI</v>
          </cell>
          <cell r="R25">
            <v>43315.431666666664</v>
          </cell>
          <cell r="S25">
            <v>19</v>
          </cell>
          <cell r="T25" t="str">
            <v>Validado Correctamente</v>
          </cell>
          <cell r="U25" t="str">
            <v>SI</v>
          </cell>
          <cell r="V25">
            <v>43403.773495370369</v>
          </cell>
          <cell r="W25">
            <v>3</v>
          </cell>
          <cell r="X25" t="str">
            <v>Validado Correctamente</v>
          </cell>
          <cell r="Y25" t="str">
            <v>SI</v>
          </cell>
          <cell r="Z25" t="str">
            <v>Vacio</v>
          </cell>
          <cell r="AA25" t="str">
            <v>Vacio</v>
          </cell>
          <cell r="AB25" t="str">
            <v>Vacio</v>
          </cell>
          <cell r="AC25" t="str">
            <v>Vacio</v>
          </cell>
          <cell r="AD25">
            <v>43201.733414351853</v>
          </cell>
          <cell r="AE25">
            <v>1</v>
          </cell>
          <cell r="AF25" t="str">
            <v>Validado Correctamente</v>
          </cell>
          <cell r="AG25" t="str">
            <v>NO</v>
          </cell>
          <cell r="AH25">
            <v>43280.444189814814</v>
          </cell>
          <cell r="AI25">
            <v>16</v>
          </cell>
          <cell r="AJ25" t="str">
            <v>Validado Correctamente</v>
          </cell>
          <cell r="AK25" t="str">
            <v>NO</v>
          </cell>
          <cell r="AL25" t="str">
            <v>Vacio</v>
          </cell>
          <cell r="AM25" t="str">
            <v>Vacio</v>
          </cell>
          <cell r="AN25" t="str">
            <v>Vacio</v>
          </cell>
          <cell r="AO25" t="str">
            <v>Vacio</v>
          </cell>
          <cell r="AP25">
            <v>43266.675925925927</v>
          </cell>
          <cell r="AQ25">
            <v>11</v>
          </cell>
          <cell r="AR25" t="str">
            <v>Validado Correctamente</v>
          </cell>
          <cell r="AS25" t="str">
            <v>NO</v>
          </cell>
          <cell r="AT25">
            <v>43395.679212962961</v>
          </cell>
          <cell r="AU25">
            <v>6</v>
          </cell>
          <cell r="AV25" t="str">
            <v>Validado Correctamente</v>
          </cell>
          <cell r="AW25" t="str">
            <v>SI</v>
          </cell>
          <cell r="AX25" t="str">
            <v>Vacio</v>
          </cell>
          <cell r="AY25" t="str">
            <v>Vacio</v>
          </cell>
          <cell r="AZ25" t="str">
            <v>Vacio</v>
          </cell>
          <cell r="BA25" t="str">
            <v>Vacio</v>
          </cell>
          <cell r="BB25" t="str">
            <v>Vacio</v>
          </cell>
          <cell r="BC25" t="str">
            <v>Vacio</v>
          </cell>
          <cell r="BD25" t="str">
            <v>Vacio</v>
          </cell>
          <cell r="BE25" t="str">
            <v>Vacio</v>
          </cell>
          <cell r="BF25" t="str">
            <v>Vacio</v>
          </cell>
          <cell r="BG25" t="str">
            <v>Vacio</v>
          </cell>
          <cell r="BH25" t="str">
            <v>Vacio</v>
          </cell>
          <cell r="BI25" t="str">
            <v>Vacio</v>
          </cell>
          <cell r="BJ25" t="str">
            <v>Vacio</v>
          </cell>
          <cell r="BK25" t="str">
            <v>Vacio</v>
          </cell>
          <cell r="BL25" t="str">
            <v>Vacio</v>
          </cell>
          <cell r="BM25" t="str">
            <v>Vacio</v>
          </cell>
          <cell r="BN25">
            <v>43269.452847222223</v>
          </cell>
          <cell r="BO25">
            <v>60</v>
          </cell>
          <cell r="BP25" t="str">
            <v>Validado Correctamente</v>
          </cell>
          <cell r="BQ25" t="str">
            <v>NO</v>
          </cell>
          <cell r="BR25">
            <v>43343.489629629628</v>
          </cell>
          <cell r="BS25">
            <v>2</v>
          </cell>
          <cell r="BT25" t="str">
            <v>Validado Correctamente</v>
          </cell>
          <cell r="BU25" t="str">
            <v>SI</v>
          </cell>
          <cell r="BV25">
            <v>43273.70553240741</v>
          </cell>
          <cell r="BW25">
            <v>4</v>
          </cell>
          <cell r="BX25" t="str">
            <v>Validado Correctamente</v>
          </cell>
          <cell r="BY25" t="str">
            <v>NO</v>
          </cell>
          <cell r="BZ25" t="str">
            <v>Vacio</v>
          </cell>
          <cell r="CA25" t="str">
            <v>Vacio</v>
          </cell>
          <cell r="CB25" t="str">
            <v>Vacio</v>
          </cell>
          <cell r="CC25" t="str">
            <v>Vacio</v>
          </cell>
          <cell r="CD25" t="str">
            <v>Vacio</v>
          </cell>
          <cell r="CE25" t="str">
            <v>Vacio</v>
          </cell>
          <cell r="CF25" t="str">
            <v>Vacio</v>
          </cell>
          <cell r="CG25" t="str">
            <v>Vacio</v>
          </cell>
          <cell r="CH25" t="str">
            <v>Vacio</v>
          </cell>
          <cell r="CI25" t="str">
            <v>Vacio</v>
          </cell>
          <cell r="CJ25" t="str">
            <v>Vacio</v>
          </cell>
          <cell r="CK25" t="str">
            <v>Vacio</v>
          </cell>
          <cell r="CL25">
            <v>43329.46497685185</v>
          </cell>
          <cell r="CM25">
            <v>4</v>
          </cell>
          <cell r="CN25" t="str">
            <v>Validado Correctamente</v>
          </cell>
          <cell r="CO25" t="str">
            <v>SI</v>
          </cell>
          <cell r="CP25" t="str">
            <v>Vacio</v>
          </cell>
          <cell r="CQ25" t="str">
            <v>Vacio</v>
          </cell>
          <cell r="CR25" t="str">
            <v>Vacio</v>
          </cell>
          <cell r="CS25" t="str">
            <v>Vacio</v>
          </cell>
          <cell r="CT25" t="str">
            <v>Vacio</v>
          </cell>
          <cell r="CU25" t="str">
            <v>Vacio</v>
          </cell>
          <cell r="CV25" t="str">
            <v>Vacio</v>
          </cell>
          <cell r="CW25" t="str">
            <v>Vacio</v>
          </cell>
        </row>
        <row r="26">
          <cell r="A26">
            <v>1126</v>
          </cell>
          <cell r="B26" t="str">
            <v>UNIVERSIDAD NACIONAL DE COLOMBIA</v>
          </cell>
          <cell r="C26" t="str">
            <v>PUBLICA</v>
          </cell>
          <cell r="D26" t="str">
            <v>Universidad</v>
          </cell>
          <cell r="E26" t="str">
            <v>1101</v>
          </cell>
          <cell r="F26">
            <v>43167.678576388891</v>
          </cell>
          <cell r="G26">
            <v>3</v>
          </cell>
          <cell r="H26" t="str">
            <v>Validado Correctamente</v>
          </cell>
          <cell r="I26" t="str">
            <v>NO</v>
          </cell>
          <cell r="J26" t="str">
            <v>Vacio</v>
          </cell>
          <cell r="K26" t="str">
            <v>Vacio</v>
          </cell>
          <cell r="L26" t="str">
            <v>Vacio</v>
          </cell>
          <cell r="M26" t="str">
            <v>Vacio</v>
          </cell>
          <cell r="N26">
            <v>43311.419814814813</v>
          </cell>
          <cell r="O26">
            <v>1</v>
          </cell>
          <cell r="P26" t="str">
            <v>Validado Correctamente</v>
          </cell>
          <cell r="Q26" t="str">
            <v>SI</v>
          </cell>
          <cell r="R26">
            <v>43312.482766203706</v>
          </cell>
          <cell r="S26">
            <v>30</v>
          </cell>
          <cell r="T26" t="str">
            <v>Validado Correctamente</v>
          </cell>
          <cell r="U26" t="str">
            <v>SI</v>
          </cell>
          <cell r="V26">
            <v>43439.493703703702</v>
          </cell>
          <cell r="W26" t="str">
            <v>CARGUE 0</v>
          </cell>
          <cell r="X26" t="str">
            <v>Cargue en cero</v>
          </cell>
          <cell r="Y26" t="str">
            <v>SI</v>
          </cell>
          <cell r="Z26" t="str">
            <v>Vacio</v>
          </cell>
          <cell r="AA26" t="str">
            <v>Vacio</v>
          </cell>
          <cell r="AB26" t="str">
            <v>Vacio</v>
          </cell>
          <cell r="AC26" t="str">
            <v>Vacio</v>
          </cell>
          <cell r="AD26">
            <v>43201.733449074076</v>
          </cell>
          <cell r="AE26">
            <v>1</v>
          </cell>
          <cell r="AF26" t="str">
            <v>Validado Correctamente</v>
          </cell>
          <cell r="AG26" t="str">
            <v>NO</v>
          </cell>
          <cell r="AH26">
            <v>43280.628888888888</v>
          </cell>
          <cell r="AI26">
            <v>12</v>
          </cell>
          <cell r="AJ26" t="str">
            <v>Validado Correctamente</v>
          </cell>
          <cell r="AK26" t="str">
            <v>NO</v>
          </cell>
          <cell r="AL26" t="str">
            <v>Vacio</v>
          </cell>
          <cell r="AM26" t="str">
            <v>Vacio</v>
          </cell>
          <cell r="AN26" t="str">
            <v>Vacio</v>
          </cell>
          <cell r="AO26" t="str">
            <v>Vacio</v>
          </cell>
          <cell r="AP26" t="str">
            <v>Vacio</v>
          </cell>
          <cell r="AQ26" t="str">
            <v>Vacio</v>
          </cell>
          <cell r="AR26" t="str">
            <v>Vacio</v>
          </cell>
          <cell r="AS26" t="str">
            <v>Vacio</v>
          </cell>
          <cell r="AT26">
            <v>43395.679212962961</v>
          </cell>
          <cell r="AU26">
            <v>1</v>
          </cell>
          <cell r="AV26" t="str">
            <v>Validado Correctamente</v>
          </cell>
          <cell r="AW26" t="str">
            <v>SI</v>
          </cell>
          <cell r="AX26" t="str">
            <v>Vacio</v>
          </cell>
          <cell r="AY26" t="str">
            <v>Vacio</v>
          </cell>
          <cell r="AZ26" t="str">
            <v>Vacio</v>
          </cell>
          <cell r="BA26" t="str">
            <v>Vacio</v>
          </cell>
          <cell r="BB26" t="str">
            <v>Vacio</v>
          </cell>
          <cell r="BC26" t="str">
            <v>Vacio</v>
          </cell>
          <cell r="BD26" t="str">
            <v>Vacio</v>
          </cell>
          <cell r="BE26" t="str">
            <v>Vacio</v>
          </cell>
          <cell r="BF26" t="str">
            <v>Vacio</v>
          </cell>
          <cell r="BG26" t="str">
            <v>Vacio</v>
          </cell>
          <cell r="BH26" t="str">
            <v>Vacio</v>
          </cell>
          <cell r="BI26" t="str">
            <v>Vacio</v>
          </cell>
          <cell r="BJ26" t="str">
            <v>Vacio</v>
          </cell>
          <cell r="BK26" t="str">
            <v>Vacio</v>
          </cell>
          <cell r="BL26" t="str">
            <v>Vacio</v>
          </cell>
          <cell r="BM26" t="str">
            <v>Vacio</v>
          </cell>
          <cell r="BN26">
            <v>43269.453287037039</v>
          </cell>
          <cell r="BO26">
            <v>60</v>
          </cell>
          <cell r="BP26" t="str">
            <v>Validado Correctamente</v>
          </cell>
          <cell r="BQ26" t="str">
            <v>NO</v>
          </cell>
          <cell r="BR26">
            <v>43343.479027777779</v>
          </cell>
          <cell r="BS26">
            <v>4</v>
          </cell>
          <cell r="BT26" t="str">
            <v>Validado Correctamente</v>
          </cell>
          <cell r="BU26" t="str">
            <v>SI</v>
          </cell>
          <cell r="BV26">
            <v>43273.705567129633</v>
          </cell>
          <cell r="BW26">
            <v>4</v>
          </cell>
          <cell r="BX26" t="str">
            <v>Validado Correctamente</v>
          </cell>
          <cell r="BY26" t="str">
            <v>NO</v>
          </cell>
          <cell r="BZ26">
            <v>43326.382094907407</v>
          </cell>
          <cell r="CA26">
            <v>1</v>
          </cell>
          <cell r="CB26" t="str">
            <v>Validado Correctamente</v>
          </cell>
          <cell r="CC26" t="str">
            <v>SI</v>
          </cell>
          <cell r="CD26">
            <v>43326.385358796295</v>
          </cell>
          <cell r="CE26">
            <v>2</v>
          </cell>
          <cell r="CF26" t="str">
            <v>Validado Correctamente</v>
          </cell>
          <cell r="CG26" t="str">
            <v>SI</v>
          </cell>
          <cell r="CH26" t="str">
            <v>Vacio</v>
          </cell>
          <cell r="CI26" t="str">
            <v>Vacio</v>
          </cell>
          <cell r="CJ26" t="str">
            <v>Vacio</v>
          </cell>
          <cell r="CK26" t="str">
            <v>Vacio</v>
          </cell>
          <cell r="CL26">
            <v>43329.46502314815</v>
          </cell>
          <cell r="CM26">
            <v>1</v>
          </cell>
          <cell r="CN26" t="str">
            <v>Validado Correctamente</v>
          </cell>
          <cell r="CO26" t="str">
            <v>SI</v>
          </cell>
          <cell r="CP26" t="str">
            <v>Vacio</v>
          </cell>
          <cell r="CQ26" t="str">
            <v>Vacio</v>
          </cell>
          <cell r="CR26" t="str">
            <v>Vacio</v>
          </cell>
          <cell r="CS26" t="str">
            <v>Vacio</v>
          </cell>
          <cell r="CT26" t="str">
            <v>Vacio</v>
          </cell>
          <cell r="CU26" t="str">
            <v>Vacio</v>
          </cell>
          <cell r="CV26" t="str">
            <v>Vacio</v>
          </cell>
          <cell r="CW26" t="str">
            <v>Vacio</v>
          </cell>
        </row>
        <row r="27">
          <cell r="A27">
            <v>1201</v>
          </cell>
          <cell r="B27" t="str">
            <v>UNIVERSIDAD DE ANTIOQUIA</v>
          </cell>
          <cell r="C27" t="str">
            <v>PUBLICA</v>
          </cell>
          <cell r="D27" t="str">
            <v>Universidad</v>
          </cell>
          <cell r="E27" t="str">
            <v>Vacio</v>
          </cell>
          <cell r="F27">
            <v>43245.369803240741</v>
          </cell>
          <cell r="G27">
            <v>50885</v>
          </cell>
          <cell r="H27" t="str">
            <v>Validado Correctamente</v>
          </cell>
          <cell r="I27" t="str">
            <v>NO</v>
          </cell>
          <cell r="J27">
            <v>43179.4299537037</v>
          </cell>
          <cell r="K27">
            <v>6761</v>
          </cell>
          <cell r="L27" t="str">
            <v>Validado con Errores</v>
          </cell>
          <cell r="M27" t="str">
            <v>NO</v>
          </cell>
          <cell r="N27">
            <v>43252.622407407405</v>
          </cell>
          <cell r="O27">
            <v>5474</v>
          </cell>
          <cell r="P27" t="str">
            <v>Validado con Errores</v>
          </cell>
          <cell r="Q27" t="str">
            <v>NO</v>
          </cell>
          <cell r="R27">
            <v>43437.481550925928</v>
          </cell>
          <cell r="S27">
            <v>37945</v>
          </cell>
          <cell r="T27" t="str">
            <v>Validado con Errores</v>
          </cell>
          <cell r="U27" t="str">
            <v>SI</v>
          </cell>
          <cell r="V27">
            <v>43325.71398148148</v>
          </cell>
          <cell r="W27">
            <v>2685</v>
          </cell>
          <cell r="X27" t="str">
            <v>Validado Correctamente</v>
          </cell>
          <cell r="Y27" t="str">
            <v>SI</v>
          </cell>
          <cell r="Z27">
            <v>42990.370821759258</v>
          </cell>
          <cell r="AA27">
            <v>346</v>
          </cell>
          <cell r="AB27" t="str">
            <v>Validado Correctamente</v>
          </cell>
          <cell r="AC27" t="str">
            <v>NO</v>
          </cell>
          <cell r="AD27">
            <v>43281.828321759262</v>
          </cell>
          <cell r="AE27">
            <v>40</v>
          </cell>
          <cell r="AF27" t="str">
            <v>Validado Correctamente</v>
          </cell>
          <cell r="AG27" t="str">
            <v>Vacio</v>
          </cell>
          <cell r="AH27">
            <v>43281.522777777776</v>
          </cell>
          <cell r="AI27">
            <v>5915</v>
          </cell>
          <cell r="AJ27" t="str">
            <v>Validado Correctamente</v>
          </cell>
          <cell r="AK27" t="str">
            <v>Vacio</v>
          </cell>
          <cell r="AL27">
            <v>43277.552777777775</v>
          </cell>
          <cell r="AM27">
            <v>91</v>
          </cell>
          <cell r="AN27" t="str">
            <v>Validado Correctamente</v>
          </cell>
          <cell r="AO27" t="str">
            <v>NO</v>
          </cell>
          <cell r="AP27">
            <v>43281.575150462966</v>
          </cell>
          <cell r="AQ27">
            <v>140</v>
          </cell>
          <cell r="AR27" t="str">
            <v>Validado Correctamente</v>
          </cell>
          <cell r="AS27" t="str">
            <v>Vacio</v>
          </cell>
          <cell r="AT27">
            <v>43281.606562499997</v>
          </cell>
          <cell r="AU27">
            <v>191</v>
          </cell>
          <cell r="AV27" t="str">
            <v>Validado Correctamente</v>
          </cell>
          <cell r="AW27" t="str">
            <v>Vacio</v>
          </cell>
          <cell r="AX27">
            <v>43277.552824074075</v>
          </cell>
          <cell r="AY27">
            <v>105</v>
          </cell>
          <cell r="AZ27" t="str">
            <v>Validado Correctamente</v>
          </cell>
          <cell r="BA27" t="str">
            <v>NO</v>
          </cell>
          <cell r="BB27">
            <v>43276.408136574071</v>
          </cell>
          <cell r="BC27">
            <v>3</v>
          </cell>
          <cell r="BD27" t="str">
            <v>Validado Correctamente</v>
          </cell>
          <cell r="BE27" t="str">
            <v>NO</v>
          </cell>
          <cell r="BF27">
            <v>43277.552835648145</v>
          </cell>
          <cell r="BG27">
            <v>10</v>
          </cell>
          <cell r="BH27" t="str">
            <v>Validado Correctamente</v>
          </cell>
          <cell r="BI27" t="str">
            <v>NO</v>
          </cell>
          <cell r="BJ27">
            <v>43276.390763888892</v>
          </cell>
          <cell r="BK27" t="str">
            <v>CARGUE 0</v>
          </cell>
          <cell r="BL27" t="str">
            <v>Cargue en cero</v>
          </cell>
          <cell r="BM27" t="str">
            <v>NO</v>
          </cell>
          <cell r="BN27">
            <v>43276.345289351855</v>
          </cell>
          <cell r="BO27">
            <v>376</v>
          </cell>
          <cell r="BP27" t="str">
            <v>Validado Correctamente</v>
          </cell>
          <cell r="BQ27" t="str">
            <v>NO</v>
          </cell>
          <cell r="BR27">
            <v>43280.650648148148</v>
          </cell>
          <cell r="BS27" t="str">
            <v>CARGUE 0</v>
          </cell>
          <cell r="BT27" t="str">
            <v>Cargue en cero</v>
          </cell>
          <cell r="BU27" t="str">
            <v>NO</v>
          </cell>
          <cell r="BV27" t="str">
            <v>Vacio</v>
          </cell>
          <cell r="BW27" t="str">
            <v>Vacio</v>
          </cell>
          <cell r="BX27" t="str">
            <v>Vacio</v>
          </cell>
          <cell r="BY27" t="str">
            <v>Vacio</v>
          </cell>
          <cell r="BZ27">
            <v>43318.392581018517</v>
          </cell>
          <cell r="CA27">
            <v>593</v>
          </cell>
          <cell r="CB27" t="str">
            <v>Validado Correctamente</v>
          </cell>
          <cell r="CC27" t="str">
            <v>SI</v>
          </cell>
          <cell r="CD27">
            <v>43320.542129629626</v>
          </cell>
          <cell r="CE27">
            <v>51</v>
          </cell>
          <cell r="CF27" t="str">
            <v>Validado Correctamente</v>
          </cell>
          <cell r="CG27" t="str">
            <v>SI</v>
          </cell>
          <cell r="CH27">
            <v>43321.718113425923</v>
          </cell>
          <cell r="CI27">
            <v>1176</v>
          </cell>
          <cell r="CJ27" t="str">
            <v>Validado Correctamente</v>
          </cell>
          <cell r="CK27" t="str">
            <v>SI</v>
          </cell>
          <cell r="CL27" t="str">
            <v>Vacio</v>
          </cell>
          <cell r="CM27" t="str">
            <v>Vacio</v>
          </cell>
          <cell r="CN27" t="str">
            <v>Vacio</v>
          </cell>
          <cell r="CO27" t="str">
            <v>Vacio</v>
          </cell>
          <cell r="CP27">
            <v>43290.415497685186</v>
          </cell>
          <cell r="CQ27">
            <v>75</v>
          </cell>
          <cell r="CR27" t="str">
            <v>Validado Correctamente</v>
          </cell>
          <cell r="CS27" t="str">
            <v>SI</v>
          </cell>
          <cell r="CT27" t="str">
            <v>Vacio</v>
          </cell>
          <cell r="CU27" t="str">
            <v>Vacio</v>
          </cell>
          <cell r="CV27" t="str">
            <v>Error de cargue</v>
          </cell>
          <cell r="CW27" t="str">
            <v>Vacio</v>
          </cell>
        </row>
        <row r="28">
          <cell r="A28">
            <v>1202</v>
          </cell>
          <cell r="B28" t="str">
            <v>UNIVERSIDAD DEL ATLANTICO</v>
          </cell>
          <cell r="C28" t="str">
            <v>PUBLICA</v>
          </cell>
          <cell r="D28" t="str">
            <v>Universidad</v>
          </cell>
          <cell r="E28" t="str">
            <v>Vacio</v>
          </cell>
          <cell r="F28">
            <v>43266.566770833335</v>
          </cell>
          <cell r="G28">
            <v>29253</v>
          </cell>
          <cell r="H28" t="str">
            <v>Validado Correctamente</v>
          </cell>
          <cell r="I28" t="str">
            <v>NO</v>
          </cell>
          <cell r="J28">
            <v>43266.572881944441</v>
          </cell>
          <cell r="K28">
            <v>4358</v>
          </cell>
          <cell r="L28" t="str">
            <v>Validado Correctamente</v>
          </cell>
          <cell r="M28" t="str">
            <v>NO</v>
          </cell>
          <cell r="N28">
            <v>43266.591168981482</v>
          </cell>
          <cell r="O28">
            <v>5352</v>
          </cell>
          <cell r="P28" t="str">
            <v>Validado Correctamente</v>
          </cell>
          <cell r="Q28" t="str">
            <v>NO</v>
          </cell>
          <cell r="R28">
            <v>43266.625706018516</v>
          </cell>
          <cell r="S28">
            <v>24200</v>
          </cell>
          <cell r="T28" t="str">
            <v>Validado con Errores</v>
          </cell>
          <cell r="U28" t="str">
            <v>NO</v>
          </cell>
          <cell r="V28">
            <v>43381.436689814815</v>
          </cell>
          <cell r="W28">
            <v>842</v>
          </cell>
          <cell r="X28" t="str">
            <v>Validado Correctamente</v>
          </cell>
          <cell r="Y28" t="str">
            <v>SI</v>
          </cell>
          <cell r="Z28" t="str">
            <v>Vacio</v>
          </cell>
          <cell r="AA28" t="str">
            <v>Vacio</v>
          </cell>
          <cell r="AB28" t="str">
            <v>Vacio</v>
          </cell>
          <cell r="AC28" t="str">
            <v>Vacio</v>
          </cell>
          <cell r="AD28" t="str">
            <v>Vacio</v>
          </cell>
          <cell r="AE28" t="str">
            <v>Vacio</v>
          </cell>
          <cell r="AF28" t="str">
            <v>Vacio</v>
          </cell>
          <cell r="AG28" t="str">
            <v>Vacio</v>
          </cell>
          <cell r="AH28">
            <v>43281.585636574076</v>
          </cell>
          <cell r="AI28">
            <v>1177</v>
          </cell>
          <cell r="AJ28" t="str">
            <v>Validado Correctamente</v>
          </cell>
          <cell r="AK28" t="str">
            <v>Vacio</v>
          </cell>
          <cell r="AL28">
            <v>43281.754490740743</v>
          </cell>
          <cell r="AM28">
            <v>22</v>
          </cell>
          <cell r="AN28" t="str">
            <v>Validado Correctamente</v>
          </cell>
          <cell r="AO28" t="str">
            <v>Vacio</v>
          </cell>
          <cell r="AP28">
            <v>43281.659942129627</v>
          </cell>
          <cell r="AQ28">
            <v>25</v>
          </cell>
          <cell r="AR28" t="str">
            <v>Validado Correctamente</v>
          </cell>
          <cell r="AS28" t="str">
            <v>Vacio</v>
          </cell>
          <cell r="AT28" t="str">
            <v>Vacio</v>
          </cell>
          <cell r="AU28" t="str">
            <v>Vacio</v>
          </cell>
          <cell r="AV28" t="str">
            <v>Vacio</v>
          </cell>
          <cell r="AW28" t="str">
            <v>Vacio</v>
          </cell>
          <cell r="AX28">
            <v>43281.500879629632</v>
          </cell>
          <cell r="AY28">
            <v>3</v>
          </cell>
          <cell r="AZ28" t="str">
            <v>Validado Correctamente</v>
          </cell>
          <cell r="BA28" t="str">
            <v>Vacio</v>
          </cell>
          <cell r="BB28" t="str">
            <v>Vacio</v>
          </cell>
          <cell r="BC28" t="str">
            <v>Vacio</v>
          </cell>
          <cell r="BD28" t="str">
            <v>Vacio</v>
          </cell>
          <cell r="BE28" t="str">
            <v>Vacio</v>
          </cell>
          <cell r="BF28" t="str">
            <v>Vacio</v>
          </cell>
          <cell r="BG28" t="str">
            <v>Vacio</v>
          </cell>
          <cell r="BH28" t="str">
            <v>Vacio</v>
          </cell>
          <cell r="BI28" t="str">
            <v>Vacio</v>
          </cell>
          <cell r="BJ28" t="str">
            <v>Vacio</v>
          </cell>
          <cell r="BK28" t="str">
            <v>Vacio</v>
          </cell>
          <cell r="BL28" t="str">
            <v>Vacio</v>
          </cell>
          <cell r="BM28" t="str">
            <v>Vacio</v>
          </cell>
          <cell r="BN28">
            <v>43281.497662037036</v>
          </cell>
          <cell r="BO28">
            <v>160</v>
          </cell>
          <cell r="BP28" t="str">
            <v>Validado Correctamente</v>
          </cell>
          <cell r="BQ28" t="str">
            <v>Vacio</v>
          </cell>
          <cell r="BR28" t="str">
            <v>Vacio</v>
          </cell>
          <cell r="BS28" t="str">
            <v>Vacio</v>
          </cell>
          <cell r="BT28" t="str">
            <v>Validado con Errores</v>
          </cell>
          <cell r="BU28" t="str">
            <v>Vacio</v>
          </cell>
          <cell r="BV28">
            <v>43281.511770833335</v>
          </cell>
          <cell r="BW28">
            <v>199</v>
          </cell>
          <cell r="BX28" t="str">
            <v>Validado Correctamente</v>
          </cell>
          <cell r="BY28" t="str">
            <v>Vacio</v>
          </cell>
          <cell r="BZ28">
            <v>43281.662152777775</v>
          </cell>
          <cell r="CA28">
            <v>216</v>
          </cell>
          <cell r="CB28" t="str">
            <v>Validado Correctamente</v>
          </cell>
          <cell r="CC28" t="str">
            <v>Vacio</v>
          </cell>
          <cell r="CD28">
            <v>43281.458379629628</v>
          </cell>
          <cell r="CE28">
            <v>53</v>
          </cell>
          <cell r="CF28" t="str">
            <v>Validado Correctamente</v>
          </cell>
          <cell r="CG28" t="str">
            <v>Vacio</v>
          </cell>
          <cell r="CH28" t="str">
            <v>Vacio</v>
          </cell>
          <cell r="CI28" t="str">
            <v>Vacio</v>
          </cell>
          <cell r="CJ28" t="str">
            <v>Vacio</v>
          </cell>
          <cell r="CK28" t="str">
            <v>Vacio</v>
          </cell>
          <cell r="CL28" t="str">
            <v>Vacio</v>
          </cell>
          <cell r="CM28" t="str">
            <v>Vacio</v>
          </cell>
          <cell r="CN28" t="str">
            <v>Vacio</v>
          </cell>
          <cell r="CO28" t="str">
            <v>Vacio</v>
          </cell>
          <cell r="CP28" t="str">
            <v>Vacio</v>
          </cell>
          <cell r="CQ28" t="str">
            <v>Vacio</v>
          </cell>
          <cell r="CR28" t="str">
            <v>Validado con Errores</v>
          </cell>
          <cell r="CS28" t="str">
            <v>Vacio</v>
          </cell>
          <cell r="CT28" t="str">
            <v>Vacio</v>
          </cell>
          <cell r="CU28" t="str">
            <v>Vacio</v>
          </cell>
          <cell r="CV28" t="str">
            <v>Vacio</v>
          </cell>
          <cell r="CW28" t="str">
            <v>Vacio</v>
          </cell>
        </row>
        <row r="29">
          <cell r="A29">
            <v>1203</v>
          </cell>
          <cell r="B29" t="str">
            <v>UNIVERSIDAD DEL VALLE</v>
          </cell>
          <cell r="C29" t="str">
            <v>PUBLICA</v>
          </cell>
          <cell r="D29" t="str">
            <v>Universidad</v>
          </cell>
          <cell r="E29" t="str">
            <v>Vacio</v>
          </cell>
          <cell r="F29">
            <v>43131.808969907404</v>
          </cell>
          <cell r="G29">
            <v>1610</v>
          </cell>
          <cell r="H29" t="str">
            <v>Validado Correctamente</v>
          </cell>
          <cell r="I29" t="str">
            <v>NO</v>
          </cell>
          <cell r="J29">
            <v>43131.822384259256</v>
          </cell>
          <cell r="K29">
            <v>1610</v>
          </cell>
          <cell r="L29" t="str">
            <v>Validado Correctamente</v>
          </cell>
          <cell r="M29" t="str">
            <v>NO</v>
          </cell>
          <cell r="N29">
            <v>43131.844467592593</v>
          </cell>
          <cell r="O29">
            <v>1610</v>
          </cell>
          <cell r="P29" t="str">
            <v>Validado Correctamente</v>
          </cell>
          <cell r="Q29" t="str">
            <v>NO</v>
          </cell>
          <cell r="R29">
            <v>43174.696319444447</v>
          </cell>
          <cell r="S29">
            <v>21552</v>
          </cell>
          <cell r="T29" t="str">
            <v>Validado con Errores</v>
          </cell>
          <cell r="U29" t="str">
            <v>NO</v>
          </cell>
          <cell r="V29">
            <v>43447.801018518519</v>
          </cell>
          <cell r="W29">
            <v>2135</v>
          </cell>
          <cell r="X29" t="str">
            <v>Validado Correctamente</v>
          </cell>
          <cell r="Y29" t="str">
            <v>SI</v>
          </cell>
          <cell r="Z29" t="str">
            <v>Vacio</v>
          </cell>
          <cell r="AA29" t="str">
            <v>Vacio</v>
          </cell>
          <cell r="AB29" t="str">
            <v>Vacio</v>
          </cell>
          <cell r="AC29" t="str">
            <v>Vacio</v>
          </cell>
          <cell r="AD29">
            <v>43280.785868055558</v>
          </cell>
          <cell r="AE29">
            <v>1</v>
          </cell>
          <cell r="AF29" t="str">
            <v>Validado Correctamente</v>
          </cell>
          <cell r="AG29" t="str">
            <v>NO</v>
          </cell>
          <cell r="AH29">
            <v>43280.827766203707</v>
          </cell>
          <cell r="AI29">
            <v>2362</v>
          </cell>
          <cell r="AJ29" t="str">
            <v>Validado Correctamente</v>
          </cell>
          <cell r="AK29" t="str">
            <v>NO</v>
          </cell>
          <cell r="AL29">
            <v>43280.922511574077</v>
          </cell>
          <cell r="AM29">
            <v>82</v>
          </cell>
          <cell r="AN29" t="str">
            <v>Validado con Errores</v>
          </cell>
          <cell r="AO29" t="str">
            <v>NO</v>
          </cell>
          <cell r="AP29">
            <v>43286.699097222219</v>
          </cell>
          <cell r="AQ29">
            <v>23</v>
          </cell>
          <cell r="AR29" t="str">
            <v>Validado Correctamente</v>
          </cell>
          <cell r="AS29" t="str">
            <v>SI</v>
          </cell>
          <cell r="AT29">
            <v>43286.699108796296</v>
          </cell>
          <cell r="AU29">
            <v>24</v>
          </cell>
          <cell r="AV29" t="str">
            <v>Validado Correctamente</v>
          </cell>
          <cell r="AW29" t="str">
            <v>SI</v>
          </cell>
          <cell r="AX29">
            <v>43280.931585648148</v>
          </cell>
          <cell r="AY29">
            <v>91</v>
          </cell>
          <cell r="AZ29" t="str">
            <v>Validado con Errores</v>
          </cell>
          <cell r="BA29" t="str">
            <v>NO</v>
          </cell>
          <cell r="BB29" t="str">
            <v>Vacio</v>
          </cell>
          <cell r="BC29" t="str">
            <v>Vacio</v>
          </cell>
          <cell r="BD29" t="str">
            <v>Vacio</v>
          </cell>
          <cell r="BE29" t="str">
            <v>Vacio</v>
          </cell>
          <cell r="BF29">
            <v>43280.838587962964</v>
          </cell>
          <cell r="BG29">
            <v>1</v>
          </cell>
          <cell r="BH29" t="str">
            <v>Validado Correctamente</v>
          </cell>
          <cell r="BI29" t="str">
            <v>NO</v>
          </cell>
          <cell r="BJ29" t="str">
            <v>Vacio</v>
          </cell>
          <cell r="BK29" t="str">
            <v>Vacio</v>
          </cell>
          <cell r="BL29" t="str">
            <v>Vacio</v>
          </cell>
          <cell r="BM29" t="str">
            <v>Vacio</v>
          </cell>
          <cell r="BN29">
            <v>43280.827627314815</v>
          </cell>
          <cell r="BO29">
            <v>24</v>
          </cell>
          <cell r="BP29" t="str">
            <v>Validado Correctamente</v>
          </cell>
          <cell r="BQ29" t="str">
            <v>NO</v>
          </cell>
          <cell r="BR29">
            <v>43280.901631944442</v>
          </cell>
          <cell r="BS29">
            <v>249</v>
          </cell>
          <cell r="BT29" t="str">
            <v>Validado Correctamente</v>
          </cell>
          <cell r="BU29" t="str">
            <v>NO</v>
          </cell>
          <cell r="BV29">
            <v>43280.848726851851</v>
          </cell>
          <cell r="BW29">
            <v>48</v>
          </cell>
          <cell r="BX29" t="str">
            <v>Validado con Errores</v>
          </cell>
          <cell r="BY29" t="str">
            <v>NO</v>
          </cell>
          <cell r="BZ29">
            <v>43280.919270833336</v>
          </cell>
          <cell r="CA29">
            <v>1</v>
          </cell>
          <cell r="CB29" t="str">
            <v>Validado Correctamente</v>
          </cell>
          <cell r="CC29" t="str">
            <v>NO</v>
          </cell>
          <cell r="CD29">
            <v>43280.931550925925</v>
          </cell>
          <cell r="CE29">
            <v>0</v>
          </cell>
          <cell r="CF29" t="str">
            <v>Validado Correctamente</v>
          </cell>
          <cell r="CG29" t="str">
            <v>NO</v>
          </cell>
          <cell r="CH29">
            <v>43280.880439814813</v>
          </cell>
          <cell r="CI29">
            <v>3</v>
          </cell>
          <cell r="CJ29" t="str">
            <v>Validado Correctamente</v>
          </cell>
          <cell r="CK29" t="str">
            <v>NO</v>
          </cell>
          <cell r="CL29">
            <v>43280.931643518517</v>
          </cell>
          <cell r="CM29">
            <v>0</v>
          </cell>
          <cell r="CN29" t="str">
            <v>Validado Correctamente</v>
          </cell>
          <cell r="CO29" t="str">
            <v>NO</v>
          </cell>
          <cell r="CP29">
            <v>43342.486539351848</v>
          </cell>
          <cell r="CQ29">
            <v>0</v>
          </cell>
          <cell r="CR29" t="str">
            <v>Validado Correctamente</v>
          </cell>
          <cell r="CS29" t="str">
            <v>SI</v>
          </cell>
          <cell r="CT29">
            <v>43280.932766203703</v>
          </cell>
          <cell r="CU29">
            <v>0</v>
          </cell>
          <cell r="CV29" t="str">
            <v>Validado Correctamente</v>
          </cell>
          <cell r="CW29" t="str">
            <v>NO</v>
          </cell>
        </row>
        <row r="30">
          <cell r="A30">
            <v>1204</v>
          </cell>
          <cell r="B30" t="str">
            <v>UNIVERSIDAD INDUSTRIAL DE SANTANDER</v>
          </cell>
          <cell r="C30" t="str">
            <v>PUBLICA</v>
          </cell>
          <cell r="D30" t="str">
            <v>Universidad</v>
          </cell>
          <cell r="E30" t="str">
            <v>Vacio</v>
          </cell>
          <cell r="F30">
            <v>43243.419131944444</v>
          </cell>
          <cell r="G30">
            <v>11139</v>
          </cell>
          <cell r="H30" t="str">
            <v>Validado Correctamente</v>
          </cell>
          <cell r="I30" t="str">
            <v>NO</v>
          </cell>
          <cell r="J30">
            <v>43243.421249999999</v>
          </cell>
          <cell r="K30">
            <v>3095</v>
          </cell>
          <cell r="L30" t="str">
            <v>Validado Correctamente</v>
          </cell>
          <cell r="M30" t="str">
            <v>NO</v>
          </cell>
          <cell r="N30">
            <v>43259.468912037039</v>
          </cell>
          <cell r="O30">
            <v>3342</v>
          </cell>
          <cell r="P30" t="str">
            <v>Validado Correctamente</v>
          </cell>
          <cell r="Q30" t="str">
            <v>NO</v>
          </cell>
          <cell r="R30">
            <v>43259.492349537039</v>
          </cell>
          <cell r="S30">
            <v>20502</v>
          </cell>
          <cell r="T30" t="str">
            <v>Validado Correctamente</v>
          </cell>
          <cell r="U30" t="str">
            <v>NO</v>
          </cell>
          <cell r="V30">
            <v>43418.493298611109</v>
          </cell>
          <cell r="W30">
            <v>1158</v>
          </cell>
          <cell r="X30" t="str">
            <v>Validado Correctamente</v>
          </cell>
          <cell r="Y30" t="str">
            <v>SI</v>
          </cell>
          <cell r="Z30">
            <v>42993.400127314817</v>
          </cell>
          <cell r="AA30">
            <v>149</v>
          </cell>
          <cell r="AB30" t="str">
            <v>Validado Correctamente</v>
          </cell>
          <cell r="AC30" t="str">
            <v>Vacio</v>
          </cell>
          <cell r="AD30">
            <v>43251.674571759257</v>
          </cell>
          <cell r="AE30">
            <v>1</v>
          </cell>
          <cell r="AF30" t="str">
            <v>Validado Correctamente</v>
          </cell>
          <cell r="AG30" t="str">
            <v>NO</v>
          </cell>
          <cell r="AH30">
            <v>43244.324629629627</v>
          </cell>
          <cell r="AI30">
            <v>1746</v>
          </cell>
          <cell r="AJ30" t="str">
            <v>Validado Correctamente</v>
          </cell>
          <cell r="AK30" t="str">
            <v>NO</v>
          </cell>
          <cell r="AL30">
            <v>43263.663090277776</v>
          </cell>
          <cell r="AM30">
            <v>28</v>
          </cell>
          <cell r="AN30" t="str">
            <v>Validado Correctamente</v>
          </cell>
          <cell r="AO30" t="str">
            <v>NO</v>
          </cell>
          <cell r="AP30">
            <v>43263.65247685185</v>
          </cell>
          <cell r="AQ30">
            <v>2</v>
          </cell>
          <cell r="AR30" t="str">
            <v>Validado Correctamente</v>
          </cell>
          <cell r="AS30" t="str">
            <v>NO</v>
          </cell>
          <cell r="AT30">
            <v>43244.598229166666</v>
          </cell>
          <cell r="AU30">
            <v>27</v>
          </cell>
          <cell r="AV30" t="str">
            <v>Validado Correctamente</v>
          </cell>
          <cell r="AW30" t="str">
            <v>NO</v>
          </cell>
          <cell r="AX30">
            <v>43258.848240740743</v>
          </cell>
          <cell r="AY30">
            <v>130</v>
          </cell>
          <cell r="AZ30" t="str">
            <v>Validado Correctamente</v>
          </cell>
          <cell r="BA30" t="str">
            <v>NO</v>
          </cell>
          <cell r="BB30">
            <v>43244.386712962965</v>
          </cell>
          <cell r="BC30" t="str">
            <v>CARGUE 0</v>
          </cell>
          <cell r="BD30" t="str">
            <v>Cargue en cero</v>
          </cell>
          <cell r="BE30" t="str">
            <v>NO</v>
          </cell>
          <cell r="BF30">
            <v>43244.37903935185</v>
          </cell>
          <cell r="BG30" t="str">
            <v>CARGUE 0</v>
          </cell>
          <cell r="BH30" t="str">
            <v>Cargue en cero</v>
          </cell>
          <cell r="BI30" t="str">
            <v>NO</v>
          </cell>
          <cell r="BJ30">
            <v>43244.382557870369</v>
          </cell>
          <cell r="BK30" t="str">
            <v>CARGUE 0</v>
          </cell>
          <cell r="BL30" t="str">
            <v>Cargue en cero</v>
          </cell>
          <cell r="BM30" t="str">
            <v>NO</v>
          </cell>
          <cell r="BN30">
            <v>43258.821388888886</v>
          </cell>
          <cell r="BO30">
            <v>24</v>
          </cell>
          <cell r="BP30" t="str">
            <v>Validado Correctamente</v>
          </cell>
          <cell r="BQ30" t="str">
            <v>NO</v>
          </cell>
          <cell r="BR30">
            <v>43244.385185185187</v>
          </cell>
          <cell r="BS30" t="str">
            <v>CARGUE 0</v>
          </cell>
          <cell r="BT30" t="str">
            <v>Cargue en cero</v>
          </cell>
          <cell r="BU30" t="str">
            <v>NO</v>
          </cell>
          <cell r="BV30">
            <v>43263.356168981481</v>
          </cell>
          <cell r="BW30">
            <v>565</v>
          </cell>
          <cell r="BX30" t="str">
            <v>Validado Correctamente</v>
          </cell>
          <cell r="BY30" t="str">
            <v>NO</v>
          </cell>
          <cell r="BZ30">
            <v>43263.505671296298</v>
          </cell>
          <cell r="CA30">
            <v>16</v>
          </cell>
          <cell r="CB30" t="str">
            <v>Validado Correctamente</v>
          </cell>
          <cell r="CC30" t="str">
            <v>NO</v>
          </cell>
          <cell r="CD30">
            <v>43258.626643518517</v>
          </cell>
          <cell r="CE30">
            <v>3</v>
          </cell>
          <cell r="CF30" t="str">
            <v>Validado Correctamente</v>
          </cell>
          <cell r="CG30" t="str">
            <v>NO</v>
          </cell>
          <cell r="CH30">
            <v>43258.405995370369</v>
          </cell>
          <cell r="CI30">
            <v>119</v>
          </cell>
          <cell r="CJ30" t="str">
            <v>Validado Correctamente</v>
          </cell>
          <cell r="CK30" t="str">
            <v>NO</v>
          </cell>
          <cell r="CL30">
            <v>43258.816747685189</v>
          </cell>
          <cell r="CM30">
            <v>6</v>
          </cell>
          <cell r="CN30" t="str">
            <v>Validado Correctamente</v>
          </cell>
          <cell r="CO30" t="str">
            <v>NO</v>
          </cell>
          <cell r="CP30">
            <v>43258.795648148145</v>
          </cell>
          <cell r="CQ30">
            <v>87</v>
          </cell>
          <cell r="CR30" t="str">
            <v>Validado Correctamente</v>
          </cell>
          <cell r="CS30" t="str">
            <v>NO</v>
          </cell>
          <cell r="CT30">
            <v>43258.816782407404</v>
          </cell>
          <cell r="CU30">
            <v>29</v>
          </cell>
          <cell r="CV30" t="str">
            <v>Validado Correctamente</v>
          </cell>
          <cell r="CW30" t="str">
            <v>NO</v>
          </cell>
        </row>
        <row r="31">
          <cell r="A31">
            <v>1205</v>
          </cell>
          <cell r="B31" t="str">
            <v>UNIVERSIDAD DE CARTAGENA</v>
          </cell>
          <cell r="C31" t="str">
            <v>PUBLICA</v>
          </cell>
          <cell r="D31" t="str">
            <v>Universidad</v>
          </cell>
          <cell r="E31" t="str">
            <v>Vacio</v>
          </cell>
          <cell r="F31">
            <v>43443.945648148147</v>
          </cell>
          <cell r="G31">
            <v>15115</v>
          </cell>
          <cell r="H31" t="str">
            <v>Validado Correctamente</v>
          </cell>
          <cell r="I31" t="str">
            <v>SI</v>
          </cell>
          <cell r="J31">
            <v>43443.998067129629</v>
          </cell>
          <cell r="K31">
            <v>3278</v>
          </cell>
          <cell r="L31" t="str">
            <v>Validado Correctamente</v>
          </cell>
          <cell r="M31" t="str">
            <v>SI</v>
          </cell>
          <cell r="N31">
            <v>43444.176504629628</v>
          </cell>
          <cell r="O31">
            <v>2766</v>
          </cell>
          <cell r="P31" t="str">
            <v>Validado Correctamente</v>
          </cell>
          <cell r="Q31" t="str">
            <v>SI</v>
          </cell>
          <cell r="R31">
            <v>43444.219004629631</v>
          </cell>
          <cell r="S31">
            <v>17638</v>
          </cell>
          <cell r="T31" t="str">
            <v>Validado Correctamente</v>
          </cell>
          <cell r="U31" t="str">
            <v>SI</v>
          </cell>
          <cell r="V31">
            <v>43443.98810185185</v>
          </cell>
          <cell r="W31">
            <v>1346</v>
          </cell>
          <cell r="X31" t="str">
            <v>Validado Correctamente</v>
          </cell>
          <cell r="Y31" t="str">
            <v>SI</v>
          </cell>
          <cell r="Z31" t="str">
            <v>Vacio</v>
          </cell>
          <cell r="AA31" t="str">
            <v>Vacio</v>
          </cell>
          <cell r="AB31" t="str">
            <v>Vacio</v>
          </cell>
          <cell r="AC31" t="str">
            <v>Vacio</v>
          </cell>
          <cell r="AD31">
            <v>43278.653437499997</v>
          </cell>
          <cell r="AE31">
            <v>1</v>
          </cell>
          <cell r="AF31" t="str">
            <v>Validado Correctamente</v>
          </cell>
          <cell r="AG31" t="str">
            <v>NO</v>
          </cell>
          <cell r="AH31">
            <v>43430.60733796296</v>
          </cell>
          <cell r="AI31">
            <v>1166</v>
          </cell>
          <cell r="AJ31" t="str">
            <v>Validado Correctamente</v>
          </cell>
          <cell r="AK31" t="str">
            <v>SI</v>
          </cell>
          <cell r="AL31">
            <v>43279.517013888886</v>
          </cell>
          <cell r="AM31">
            <v>49</v>
          </cell>
          <cell r="AN31" t="str">
            <v>Validado Correctamente</v>
          </cell>
          <cell r="AO31" t="str">
            <v>NO</v>
          </cell>
          <cell r="AP31">
            <v>43284.369780092595</v>
          </cell>
          <cell r="AQ31">
            <v>236</v>
          </cell>
          <cell r="AR31" t="str">
            <v>Validado Correctamente</v>
          </cell>
          <cell r="AS31" t="str">
            <v>SI</v>
          </cell>
          <cell r="AT31">
            <v>43278.484652777777</v>
          </cell>
          <cell r="AU31">
            <v>104</v>
          </cell>
          <cell r="AV31" t="str">
            <v>Validado Correctamente</v>
          </cell>
          <cell r="AW31" t="str">
            <v>NO</v>
          </cell>
          <cell r="AX31">
            <v>43279.645590277774</v>
          </cell>
          <cell r="AY31">
            <v>41</v>
          </cell>
          <cell r="AZ31" t="str">
            <v>Validado Correctamente</v>
          </cell>
          <cell r="BA31" t="str">
            <v>NO</v>
          </cell>
          <cell r="BB31">
            <v>43279.496793981481</v>
          </cell>
          <cell r="BC31">
            <v>9</v>
          </cell>
          <cell r="BD31" t="str">
            <v>Validado Correctamente</v>
          </cell>
          <cell r="BE31" t="str">
            <v>NO</v>
          </cell>
          <cell r="BF31">
            <v>43279.464907407404</v>
          </cell>
          <cell r="BG31">
            <v>6</v>
          </cell>
          <cell r="BH31" t="str">
            <v>Validado Correctamente</v>
          </cell>
          <cell r="BI31" t="str">
            <v>NO</v>
          </cell>
          <cell r="BJ31">
            <v>43279.489004629628</v>
          </cell>
          <cell r="BK31" t="str">
            <v>CARGUE 0</v>
          </cell>
          <cell r="BL31" t="str">
            <v>Cargue en cero</v>
          </cell>
          <cell r="BM31" t="str">
            <v>NO</v>
          </cell>
          <cell r="BN31">
            <v>43278.61515046296</v>
          </cell>
          <cell r="BO31">
            <v>166</v>
          </cell>
          <cell r="BP31" t="str">
            <v>Validado Correctamente</v>
          </cell>
          <cell r="BQ31" t="str">
            <v>NO</v>
          </cell>
          <cell r="BR31" t="str">
            <v>Vacio</v>
          </cell>
          <cell r="BS31" t="str">
            <v>Vacio</v>
          </cell>
          <cell r="BT31" t="str">
            <v>Vacio</v>
          </cell>
          <cell r="BU31" t="str">
            <v>Vacio</v>
          </cell>
          <cell r="BV31">
            <v>43280.723055555558</v>
          </cell>
          <cell r="BW31">
            <v>305</v>
          </cell>
          <cell r="BX31" t="str">
            <v>Validado Correctamente</v>
          </cell>
          <cell r="BY31" t="str">
            <v>NO</v>
          </cell>
          <cell r="BZ31">
            <v>43280.475636574076</v>
          </cell>
          <cell r="CA31">
            <v>96</v>
          </cell>
          <cell r="CB31" t="str">
            <v>Validado Correctamente</v>
          </cell>
          <cell r="CC31" t="str">
            <v>NO</v>
          </cell>
          <cell r="CD31">
            <v>43280.567303240743</v>
          </cell>
          <cell r="CE31">
            <v>11</v>
          </cell>
          <cell r="CF31" t="str">
            <v>Validado Correctamente</v>
          </cell>
          <cell r="CG31" t="str">
            <v>NO</v>
          </cell>
          <cell r="CH31">
            <v>43280.422615740739</v>
          </cell>
          <cell r="CI31">
            <v>488</v>
          </cell>
          <cell r="CJ31" t="str">
            <v>Validado Correctamente</v>
          </cell>
          <cell r="CK31" t="str">
            <v>NO</v>
          </cell>
          <cell r="CL31">
            <v>43280.680972222224</v>
          </cell>
          <cell r="CM31">
            <v>0</v>
          </cell>
          <cell r="CN31" t="str">
            <v>Validado Correctamente</v>
          </cell>
          <cell r="CO31" t="str">
            <v>NO</v>
          </cell>
          <cell r="CP31">
            <v>43280.426041666666</v>
          </cell>
          <cell r="CQ31">
            <v>22</v>
          </cell>
          <cell r="CR31" t="str">
            <v>Validado Correctamente</v>
          </cell>
          <cell r="CS31" t="str">
            <v>NO</v>
          </cell>
          <cell r="CT31">
            <v>43280.656099537038</v>
          </cell>
          <cell r="CU31">
            <v>124</v>
          </cell>
          <cell r="CV31" t="str">
            <v>Validado Correctamente</v>
          </cell>
          <cell r="CW31" t="str">
            <v>NO</v>
          </cell>
        </row>
        <row r="32">
          <cell r="A32">
            <v>1206</v>
          </cell>
          <cell r="B32" t="str">
            <v>UNIVERSIDAD DE NARIÑO</v>
          </cell>
          <cell r="C32" t="str">
            <v>PUBLICA</v>
          </cell>
          <cell r="D32" t="str">
            <v>Universidad</v>
          </cell>
          <cell r="E32" t="str">
            <v>Vacio</v>
          </cell>
          <cell r="F32">
            <v>43298.42496527778</v>
          </cell>
          <cell r="G32">
            <v>4806</v>
          </cell>
          <cell r="H32" t="str">
            <v>Validado Correctamente</v>
          </cell>
          <cell r="I32" t="str">
            <v>SI</v>
          </cell>
          <cell r="J32">
            <v>43298.434374999997</v>
          </cell>
          <cell r="K32">
            <v>2363</v>
          </cell>
          <cell r="L32" t="str">
            <v>Validado Correctamente</v>
          </cell>
          <cell r="M32" t="str">
            <v>SI</v>
          </cell>
          <cell r="N32">
            <v>43298.442349537036</v>
          </cell>
          <cell r="O32">
            <v>2021</v>
          </cell>
          <cell r="P32" t="str">
            <v>Validado Correctamente</v>
          </cell>
          <cell r="Q32" t="str">
            <v>SI</v>
          </cell>
          <cell r="R32">
            <v>43370.650937500002</v>
          </cell>
          <cell r="S32">
            <v>13123</v>
          </cell>
          <cell r="T32" t="str">
            <v>Validado con Errores</v>
          </cell>
          <cell r="U32" t="str">
            <v>SI</v>
          </cell>
          <cell r="V32">
            <v>43312.720520833333</v>
          </cell>
          <cell r="W32">
            <v>788</v>
          </cell>
          <cell r="X32" t="str">
            <v>Validado Correctamente</v>
          </cell>
          <cell r="Y32" t="str">
            <v>Vacio</v>
          </cell>
          <cell r="Z32">
            <v>42991.502916666665</v>
          </cell>
          <cell r="AA32">
            <v>70</v>
          </cell>
          <cell r="AB32" t="str">
            <v>Validado Correctamente</v>
          </cell>
          <cell r="AC32" t="str">
            <v>NO</v>
          </cell>
          <cell r="AD32">
            <v>43461.679513888892</v>
          </cell>
          <cell r="AE32">
            <v>1</v>
          </cell>
          <cell r="AF32" t="str">
            <v>Validado Correctamente</v>
          </cell>
          <cell r="AG32" t="str">
            <v>SI</v>
          </cell>
          <cell r="AH32">
            <v>43287.626226851855</v>
          </cell>
          <cell r="AI32">
            <v>837</v>
          </cell>
          <cell r="AJ32" t="str">
            <v>Validado Correctamente</v>
          </cell>
          <cell r="AK32" t="str">
            <v>SI</v>
          </cell>
          <cell r="AL32">
            <v>43460.669502314813</v>
          </cell>
          <cell r="AM32">
            <v>8</v>
          </cell>
          <cell r="AN32" t="str">
            <v>Validado Correctamente</v>
          </cell>
          <cell r="AO32" t="str">
            <v>SI</v>
          </cell>
          <cell r="AP32">
            <v>43460.606342592589</v>
          </cell>
          <cell r="AQ32">
            <v>17</v>
          </cell>
          <cell r="AR32" t="str">
            <v>Validado Correctamente</v>
          </cell>
          <cell r="AS32" t="str">
            <v>SI</v>
          </cell>
          <cell r="AT32">
            <v>43460.648414351854</v>
          </cell>
          <cell r="AU32">
            <v>50</v>
          </cell>
          <cell r="AV32" t="str">
            <v>Validado Correctamente</v>
          </cell>
          <cell r="AW32" t="str">
            <v>SI</v>
          </cell>
          <cell r="AX32">
            <v>43460.722118055557</v>
          </cell>
          <cell r="AY32">
            <v>42</v>
          </cell>
          <cell r="AZ32" t="str">
            <v>Validado Correctamente</v>
          </cell>
          <cell r="BA32" t="str">
            <v>SI</v>
          </cell>
          <cell r="BB32" t="str">
            <v>Vacio</v>
          </cell>
          <cell r="BC32" t="str">
            <v>Vacio</v>
          </cell>
          <cell r="BD32" t="str">
            <v>Vacio</v>
          </cell>
          <cell r="BE32" t="str">
            <v>Vacio</v>
          </cell>
          <cell r="BF32" t="str">
            <v>Vacio</v>
          </cell>
          <cell r="BG32" t="str">
            <v>Vacio</v>
          </cell>
          <cell r="BH32" t="str">
            <v>Vacio</v>
          </cell>
          <cell r="BI32" t="str">
            <v>Vacio</v>
          </cell>
          <cell r="BJ32" t="str">
            <v>Vacio</v>
          </cell>
          <cell r="BK32" t="str">
            <v>Vacio</v>
          </cell>
          <cell r="BL32" t="str">
            <v>Vacio</v>
          </cell>
          <cell r="BM32" t="str">
            <v>Vacio</v>
          </cell>
          <cell r="BN32">
            <v>43460.441412037035</v>
          </cell>
          <cell r="BO32">
            <v>12</v>
          </cell>
          <cell r="BP32" t="str">
            <v>Validado Correctamente</v>
          </cell>
          <cell r="BQ32" t="str">
            <v>SI</v>
          </cell>
          <cell r="BR32">
            <v>43448.390497685185</v>
          </cell>
          <cell r="BS32">
            <v>387</v>
          </cell>
          <cell r="BT32" t="str">
            <v>Validado Correctamente</v>
          </cell>
          <cell r="BU32" t="str">
            <v>SI</v>
          </cell>
          <cell r="BV32">
            <v>43444.813414351855</v>
          </cell>
          <cell r="BW32">
            <v>79</v>
          </cell>
          <cell r="BX32" t="str">
            <v>Validado Correctamente</v>
          </cell>
          <cell r="BY32" t="str">
            <v>SI</v>
          </cell>
          <cell r="BZ32">
            <v>43461.596493055556</v>
          </cell>
          <cell r="CA32">
            <v>13</v>
          </cell>
          <cell r="CB32" t="str">
            <v>Validado Correctamente</v>
          </cell>
          <cell r="CC32" t="str">
            <v>SI</v>
          </cell>
          <cell r="CD32" t="str">
            <v>Vacio</v>
          </cell>
          <cell r="CE32" t="str">
            <v>Vacio</v>
          </cell>
          <cell r="CF32" t="str">
            <v>Vacio</v>
          </cell>
          <cell r="CG32" t="str">
            <v>Vacio</v>
          </cell>
          <cell r="CH32">
            <v>43461.364004629628</v>
          </cell>
          <cell r="CI32">
            <v>6</v>
          </cell>
          <cell r="CJ32" t="str">
            <v>Validado Correctamente</v>
          </cell>
          <cell r="CK32" t="str">
            <v>SI</v>
          </cell>
          <cell r="CL32" t="str">
            <v>Vacio</v>
          </cell>
          <cell r="CM32" t="str">
            <v>Vacio</v>
          </cell>
          <cell r="CN32" t="str">
            <v>Vacio</v>
          </cell>
          <cell r="CO32" t="str">
            <v>Vacio</v>
          </cell>
          <cell r="CP32">
            <v>43461.627847222226</v>
          </cell>
          <cell r="CQ32">
            <v>8</v>
          </cell>
          <cell r="CR32" t="str">
            <v>Validado Correctamente</v>
          </cell>
          <cell r="CS32" t="str">
            <v>SI</v>
          </cell>
          <cell r="CT32" t="str">
            <v>Vacio</v>
          </cell>
          <cell r="CU32" t="str">
            <v>Vacio</v>
          </cell>
          <cell r="CV32" t="str">
            <v>Vacio</v>
          </cell>
          <cell r="CW32" t="str">
            <v>Vacio</v>
          </cell>
        </row>
        <row r="33">
          <cell r="A33">
            <v>1207</v>
          </cell>
          <cell r="B33" t="str">
            <v>UNIVERSIDAD DEL TOLIMA</v>
          </cell>
          <cell r="C33" t="str">
            <v>PUBLICA</v>
          </cell>
          <cell r="D33" t="str">
            <v>Universidad</v>
          </cell>
          <cell r="E33" t="str">
            <v>Vacio</v>
          </cell>
          <cell r="F33">
            <v>43447.474120370367</v>
          </cell>
          <cell r="G33">
            <v>6571</v>
          </cell>
          <cell r="H33" t="str">
            <v>Validado Correctamente</v>
          </cell>
          <cell r="I33" t="str">
            <v>SI</v>
          </cell>
          <cell r="J33">
            <v>43447.663680555554</v>
          </cell>
          <cell r="K33">
            <v>3922</v>
          </cell>
          <cell r="L33" t="str">
            <v>Validado Correctamente</v>
          </cell>
          <cell r="M33" t="str">
            <v>SI</v>
          </cell>
          <cell r="N33">
            <v>43448.612384259257</v>
          </cell>
          <cell r="O33">
            <v>2787</v>
          </cell>
          <cell r="P33" t="str">
            <v>Validado Correctamente</v>
          </cell>
          <cell r="Q33" t="str">
            <v>SI</v>
          </cell>
          <cell r="R33">
            <v>43449.297037037039</v>
          </cell>
          <cell r="S33">
            <v>17374</v>
          </cell>
          <cell r="T33" t="str">
            <v>Validado Correctamente</v>
          </cell>
          <cell r="U33" t="str">
            <v>SI</v>
          </cell>
          <cell r="V33">
            <v>43238.501111111109</v>
          </cell>
          <cell r="W33">
            <v>1135</v>
          </cell>
          <cell r="X33" t="str">
            <v>Validado Correctamente</v>
          </cell>
          <cell r="Y33" t="str">
            <v>NO</v>
          </cell>
          <cell r="Z33" t="str">
            <v>Vacio</v>
          </cell>
          <cell r="AA33" t="str">
            <v>Vacio</v>
          </cell>
          <cell r="AB33" t="str">
            <v>Vacio</v>
          </cell>
          <cell r="AC33" t="str">
            <v>Vacio</v>
          </cell>
          <cell r="AD33" t="str">
            <v>Vacio</v>
          </cell>
          <cell r="AE33" t="str">
            <v>Vacio</v>
          </cell>
          <cell r="AF33" t="str">
            <v>Vacio</v>
          </cell>
          <cell r="AG33" t="str">
            <v>Vacio</v>
          </cell>
          <cell r="AH33">
            <v>43281.733761574076</v>
          </cell>
          <cell r="AI33">
            <v>1340</v>
          </cell>
          <cell r="AJ33" t="str">
            <v>Validado Correctamente</v>
          </cell>
          <cell r="AK33" t="str">
            <v>Vacio</v>
          </cell>
          <cell r="AL33">
            <v>43281.71234953704</v>
          </cell>
          <cell r="AM33">
            <v>11</v>
          </cell>
          <cell r="AN33" t="str">
            <v>Validado Correctamente</v>
          </cell>
          <cell r="AO33" t="str">
            <v>Vacio</v>
          </cell>
          <cell r="AP33">
            <v>43281.712361111109</v>
          </cell>
          <cell r="AQ33">
            <v>7</v>
          </cell>
          <cell r="AR33" t="str">
            <v>Validado Correctamente</v>
          </cell>
          <cell r="AS33" t="str">
            <v>Vacio</v>
          </cell>
          <cell r="AT33" t="str">
            <v>Vacio</v>
          </cell>
          <cell r="AU33" t="str">
            <v>Vacio</v>
          </cell>
          <cell r="AV33" t="str">
            <v>Vacio</v>
          </cell>
          <cell r="AW33" t="str">
            <v>Vacio</v>
          </cell>
          <cell r="AX33">
            <v>43281.744212962964</v>
          </cell>
          <cell r="AY33">
            <v>24</v>
          </cell>
          <cell r="AZ33" t="str">
            <v>Validado Correctamente</v>
          </cell>
          <cell r="BA33" t="str">
            <v>Vacio</v>
          </cell>
          <cell r="BB33">
            <v>43281.737974537034</v>
          </cell>
          <cell r="BC33" t="str">
            <v>CARGUE 0</v>
          </cell>
          <cell r="BD33" t="str">
            <v>Cargue en cero</v>
          </cell>
          <cell r="BE33" t="str">
            <v>Vacio</v>
          </cell>
          <cell r="BF33">
            <v>43281.738310185188</v>
          </cell>
          <cell r="BG33" t="str">
            <v>CARGUE 0</v>
          </cell>
          <cell r="BH33" t="str">
            <v>Cargue en cero</v>
          </cell>
          <cell r="BI33" t="str">
            <v>Vacio</v>
          </cell>
          <cell r="BJ33">
            <v>43281.738587962966</v>
          </cell>
          <cell r="BK33" t="str">
            <v>CARGUE 0</v>
          </cell>
          <cell r="BL33" t="str">
            <v>Cargue en cero</v>
          </cell>
          <cell r="BM33" t="str">
            <v>Vacio</v>
          </cell>
          <cell r="BN33">
            <v>43281.694594907407</v>
          </cell>
          <cell r="BO33">
            <v>117</v>
          </cell>
          <cell r="BP33" t="str">
            <v>Validado Correctamente</v>
          </cell>
          <cell r="BQ33" t="str">
            <v>Vacio</v>
          </cell>
          <cell r="BR33">
            <v>43281.678599537037</v>
          </cell>
          <cell r="BS33" t="str">
            <v>CARGUE 0</v>
          </cell>
          <cell r="BT33" t="str">
            <v>Cargue en cero</v>
          </cell>
          <cell r="BU33" t="str">
            <v>Vacio</v>
          </cell>
          <cell r="BV33" t="str">
            <v>Vacio</v>
          </cell>
          <cell r="BW33" t="str">
            <v>Vacio</v>
          </cell>
          <cell r="BX33" t="str">
            <v>Validado con Errores</v>
          </cell>
          <cell r="BY33" t="str">
            <v>Vacio</v>
          </cell>
          <cell r="BZ33">
            <v>43279.978333333333</v>
          </cell>
          <cell r="CA33">
            <v>17</v>
          </cell>
          <cell r="CB33" t="str">
            <v>Validado Correctamente</v>
          </cell>
          <cell r="CC33" t="str">
            <v>NO</v>
          </cell>
          <cell r="CD33">
            <v>43280.817256944443</v>
          </cell>
          <cell r="CE33">
            <v>4</v>
          </cell>
          <cell r="CF33" t="str">
            <v>Validado Correctamente</v>
          </cell>
          <cell r="CG33" t="str">
            <v>NO</v>
          </cell>
          <cell r="CH33">
            <v>43281.786365740743</v>
          </cell>
          <cell r="CI33">
            <v>28</v>
          </cell>
          <cell r="CJ33" t="str">
            <v>Validado Correctamente</v>
          </cell>
          <cell r="CK33" t="str">
            <v>Vacio</v>
          </cell>
          <cell r="CL33" t="str">
            <v>Vacio</v>
          </cell>
          <cell r="CM33" t="str">
            <v>Vacio</v>
          </cell>
          <cell r="CN33" t="str">
            <v>Validado con Errores</v>
          </cell>
          <cell r="CO33" t="str">
            <v>Vacio</v>
          </cell>
          <cell r="CP33" t="str">
            <v>Vacio</v>
          </cell>
          <cell r="CQ33" t="str">
            <v>Vacio</v>
          </cell>
          <cell r="CR33" t="str">
            <v>Validado con Errores</v>
          </cell>
          <cell r="CS33" t="str">
            <v>Vacio</v>
          </cell>
          <cell r="CT33" t="str">
            <v>Vacio</v>
          </cell>
          <cell r="CU33" t="str">
            <v>Vacio</v>
          </cell>
          <cell r="CV33" t="str">
            <v>Validado con Errores</v>
          </cell>
          <cell r="CW33" t="str">
            <v>Vacio</v>
          </cell>
        </row>
        <row r="34">
          <cell r="A34">
            <v>1208</v>
          </cell>
          <cell r="B34" t="str">
            <v>UNIVERSIDAD DEL QUINDIO</v>
          </cell>
          <cell r="C34" t="str">
            <v>PUBLICA</v>
          </cell>
          <cell r="D34" t="str">
            <v>Universidad</v>
          </cell>
          <cell r="E34" t="str">
            <v>Vacio</v>
          </cell>
          <cell r="F34">
            <v>43266.307430555556</v>
          </cell>
          <cell r="G34">
            <v>5605</v>
          </cell>
          <cell r="H34" t="str">
            <v>Validado Correctamente</v>
          </cell>
          <cell r="I34" t="str">
            <v>NO</v>
          </cell>
          <cell r="J34">
            <v>43279.340127314812</v>
          </cell>
          <cell r="K34">
            <v>3051</v>
          </cell>
          <cell r="L34" t="str">
            <v>Validado Correctamente</v>
          </cell>
          <cell r="M34" t="str">
            <v>NO</v>
          </cell>
          <cell r="N34">
            <v>43290.330208333333</v>
          </cell>
          <cell r="O34">
            <v>2033</v>
          </cell>
          <cell r="P34" t="str">
            <v>Validado Correctamente</v>
          </cell>
          <cell r="Q34" t="str">
            <v>SI</v>
          </cell>
          <cell r="R34">
            <v>43349.616863425923</v>
          </cell>
          <cell r="S34">
            <v>13959</v>
          </cell>
          <cell r="T34" t="str">
            <v>Validado Correctamente</v>
          </cell>
          <cell r="U34" t="str">
            <v>SI</v>
          </cell>
          <cell r="V34">
            <v>43427.607245370367</v>
          </cell>
          <cell r="W34">
            <v>1244</v>
          </cell>
          <cell r="X34" t="str">
            <v>Validado Correctamente</v>
          </cell>
          <cell r="Y34" t="str">
            <v>SI</v>
          </cell>
          <cell r="Z34" t="str">
            <v>Vacio</v>
          </cell>
          <cell r="AA34" t="str">
            <v>Vacio</v>
          </cell>
          <cell r="AB34" t="str">
            <v>Vacio</v>
          </cell>
          <cell r="AC34" t="str">
            <v>Vacio</v>
          </cell>
          <cell r="AD34" t="str">
            <v>Vacio</v>
          </cell>
          <cell r="AE34" t="str">
            <v>Vacio</v>
          </cell>
          <cell r="AF34" t="str">
            <v>Vacio</v>
          </cell>
          <cell r="AG34" t="str">
            <v>Vacio</v>
          </cell>
          <cell r="AH34">
            <v>43425.712511574071</v>
          </cell>
          <cell r="AI34">
            <v>1072</v>
          </cell>
          <cell r="AJ34" t="str">
            <v>Validado Correctamente</v>
          </cell>
          <cell r="AK34" t="str">
            <v>SI</v>
          </cell>
          <cell r="AL34">
            <v>43312.374618055554</v>
          </cell>
          <cell r="AM34">
            <v>17</v>
          </cell>
          <cell r="AN34" t="str">
            <v>Validado Correctamente</v>
          </cell>
          <cell r="AO34" t="str">
            <v>SI</v>
          </cell>
          <cell r="AP34">
            <v>43312.37462962963</v>
          </cell>
          <cell r="AQ34">
            <v>24</v>
          </cell>
          <cell r="AR34" t="str">
            <v>Validado Correctamente</v>
          </cell>
          <cell r="AS34" t="str">
            <v>SI</v>
          </cell>
          <cell r="AT34">
            <v>43312.607071759259</v>
          </cell>
          <cell r="AU34">
            <v>50</v>
          </cell>
          <cell r="AV34" t="str">
            <v>Validado Correctamente</v>
          </cell>
          <cell r="AW34" t="str">
            <v>SI</v>
          </cell>
          <cell r="AX34">
            <v>43312.61755787037</v>
          </cell>
          <cell r="AY34">
            <v>17</v>
          </cell>
          <cell r="AZ34" t="str">
            <v>Validado Correctamente</v>
          </cell>
          <cell r="BA34" t="str">
            <v>SI</v>
          </cell>
          <cell r="BB34" t="str">
            <v>Vacio</v>
          </cell>
          <cell r="BC34" t="str">
            <v>Vacio</v>
          </cell>
          <cell r="BD34" t="str">
            <v>Vacio</v>
          </cell>
          <cell r="BE34" t="str">
            <v>Vacio</v>
          </cell>
          <cell r="BF34" t="str">
            <v>Vacio</v>
          </cell>
          <cell r="BG34" t="str">
            <v>Vacio</v>
          </cell>
          <cell r="BH34" t="str">
            <v>Vacio</v>
          </cell>
          <cell r="BI34" t="str">
            <v>Vacio</v>
          </cell>
          <cell r="BJ34" t="str">
            <v>Vacio</v>
          </cell>
          <cell r="BK34" t="str">
            <v>Vacio</v>
          </cell>
          <cell r="BL34" t="str">
            <v>Vacio</v>
          </cell>
          <cell r="BM34" t="str">
            <v>Vacio</v>
          </cell>
          <cell r="BN34" t="str">
            <v>Vacio</v>
          </cell>
          <cell r="BO34" t="str">
            <v>Vacio</v>
          </cell>
          <cell r="BP34" t="str">
            <v>Vacio</v>
          </cell>
          <cell r="BQ34" t="str">
            <v>Vacio</v>
          </cell>
          <cell r="BR34" t="str">
            <v>Vacio</v>
          </cell>
          <cell r="BS34" t="str">
            <v>Vacio</v>
          </cell>
          <cell r="BT34" t="str">
            <v>Vacio</v>
          </cell>
          <cell r="BU34" t="str">
            <v>Vacio</v>
          </cell>
          <cell r="BV34" t="str">
            <v>Vacio</v>
          </cell>
          <cell r="BW34" t="str">
            <v>Vacio</v>
          </cell>
          <cell r="BX34" t="str">
            <v>Vacio</v>
          </cell>
          <cell r="BY34" t="str">
            <v>Vacio</v>
          </cell>
          <cell r="BZ34" t="str">
            <v>Vacio</v>
          </cell>
          <cell r="CA34" t="str">
            <v>Vacio</v>
          </cell>
          <cell r="CB34" t="str">
            <v>Vacio</v>
          </cell>
          <cell r="CC34" t="str">
            <v>Vacio</v>
          </cell>
          <cell r="CD34" t="str">
            <v>Vacio</v>
          </cell>
          <cell r="CE34" t="str">
            <v>Vacio</v>
          </cell>
          <cell r="CF34" t="str">
            <v>Vacio</v>
          </cell>
          <cell r="CG34" t="str">
            <v>Vacio</v>
          </cell>
          <cell r="CH34" t="str">
            <v>Vacio</v>
          </cell>
          <cell r="CI34" t="str">
            <v>Vacio</v>
          </cell>
          <cell r="CJ34" t="str">
            <v>Vacio</v>
          </cell>
          <cell r="CK34" t="str">
            <v>Vacio</v>
          </cell>
          <cell r="CL34" t="str">
            <v>Vacio</v>
          </cell>
          <cell r="CM34" t="str">
            <v>Vacio</v>
          </cell>
          <cell r="CN34" t="str">
            <v>Vacio</v>
          </cell>
          <cell r="CO34" t="str">
            <v>Vacio</v>
          </cell>
          <cell r="CP34" t="str">
            <v>Vacio</v>
          </cell>
          <cell r="CQ34" t="str">
            <v>Vacio</v>
          </cell>
          <cell r="CR34" t="str">
            <v>Vacio</v>
          </cell>
          <cell r="CS34" t="str">
            <v>Vacio</v>
          </cell>
          <cell r="CT34" t="str">
            <v>Vacio</v>
          </cell>
          <cell r="CU34" t="str">
            <v>Vacio</v>
          </cell>
          <cell r="CV34" t="str">
            <v>Vacio</v>
          </cell>
          <cell r="CW34" t="str">
            <v>Vacio</v>
          </cell>
        </row>
        <row r="35">
          <cell r="A35">
            <v>1209</v>
          </cell>
          <cell r="B35" t="str">
            <v>UNIVERSIDAD FRANCISCO DE PAULA SANTANDER</v>
          </cell>
          <cell r="C35" t="str">
            <v>PUBLICA</v>
          </cell>
          <cell r="D35" t="str">
            <v>Universidad</v>
          </cell>
          <cell r="E35" t="str">
            <v>Vacio</v>
          </cell>
          <cell r="F35">
            <v>43265.740879629629</v>
          </cell>
          <cell r="G35">
            <v>4501</v>
          </cell>
          <cell r="H35" t="str">
            <v>Validado Correctamente</v>
          </cell>
          <cell r="I35" t="str">
            <v>NO</v>
          </cell>
          <cell r="J35">
            <v>43265.76730324074</v>
          </cell>
          <cell r="K35">
            <v>2720</v>
          </cell>
          <cell r="L35" t="str">
            <v>Validado Correctamente</v>
          </cell>
          <cell r="M35" t="str">
            <v>NO</v>
          </cell>
          <cell r="N35">
            <v>43265.779629629629</v>
          </cell>
          <cell r="O35">
            <v>2338</v>
          </cell>
          <cell r="P35" t="str">
            <v>Validado Correctamente</v>
          </cell>
          <cell r="Q35" t="str">
            <v>NO</v>
          </cell>
          <cell r="R35">
            <v>43339.454108796293</v>
          </cell>
          <cell r="S35">
            <v>17420</v>
          </cell>
          <cell r="T35" t="str">
            <v>Validado Correctamente</v>
          </cell>
          <cell r="U35" t="str">
            <v>SI</v>
          </cell>
          <cell r="V35">
            <v>43290.706064814818</v>
          </cell>
          <cell r="W35">
            <v>1220</v>
          </cell>
          <cell r="X35" t="str">
            <v>Validado Correctamente</v>
          </cell>
          <cell r="Y35" t="str">
            <v>NO</v>
          </cell>
          <cell r="Z35">
            <v>43087.686331018522</v>
          </cell>
          <cell r="AA35">
            <v>54</v>
          </cell>
          <cell r="AB35" t="str">
            <v>Validado Correctamente</v>
          </cell>
          <cell r="AC35" t="str">
            <v>SI</v>
          </cell>
          <cell r="AD35">
            <v>43278.336377314816</v>
          </cell>
          <cell r="AE35">
            <v>1</v>
          </cell>
          <cell r="AF35" t="str">
            <v>Validado Correctamente</v>
          </cell>
          <cell r="AG35" t="str">
            <v>NO</v>
          </cell>
          <cell r="AH35">
            <v>43263.367303240739</v>
          </cell>
          <cell r="AI35">
            <v>786</v>
          </cell>
          <cell r="AJ35" t="str">
            <v>Validado Correctamente</v>
          </cell>
          <cell r="AK35" t="str">
            <v>NO</v>
          </cell>
          <cell r="AL35">
            <v>43259.678807870368</v>
          </cell>
          <cell r="AM35">
            <v>11</v>
          </cell>
          <cell r="AN35" t="str">
            <v>Validado Correctamente</v>
          </cell>
          <cell r="AO35" t="str">
            <v>NO</v>
          </cell>
          <cell r="AP35">
            <v>43259.689189814817</v>
          </cell>
          <cell r="AQ35">
            <v>2</v>
          </cell>
          <cell r="AR35" t="str">
            <v>Validado Correctamente</v>
          </cell>
          <cell r="AS35" t="str">
            <v>NO</v>
          </cell>
          <cell r="AT35">
            <v>43263.324479166666</v>
          </cell>
          <cell r="AU35">
            <v>38</v>
          </cell>
          <cell r="AV35" t="str">
            <v>Validado Correctamente</v>
          </cell>
          <cell r="AW35" t="str">
            <v>NO</v>
          </cell>
          <cell r="AX35">
            <v>43259.720914351848</v>
          </cell>
          <cell r="AY35">
            <v>16</v>
          </cell>
          <cell r="AZ35" t="str">
            <v>Validado Correctamente</v>
          </cell>
          <cell r="BA35" t="str">
            <v>NO</v>
          </cell>
          <cell r="BB35">
            <v>43263.446215277778</v>
          </cell>
          <cell r="BC35" t="str">
            <v>CARGUE 0</v>
          </cell>
          <cell r="BD35" t="str">
            <v>Cargue en cero</v>
          </cell>
          <cell r="BE35" t="str">
            <v>NO</v>
          </cell>
          <cell r="BF35">
            <v>43263.419965277775</v>
          </cell>
          <cell r="BG35">
            <v>2</v>
          </cell>
          <cell r="BH35" t="str">
            <v>Validado Correctamente</v>
          </cell>
          <cell r="BI35" t="str">
            <v>NO</v>
          </cell>
          <cell r="BJ35">
            <v>43263.327870370369</v>
          </cell>
          <cell r="BK35" t="str">
            <v>CARGUE 0</v>
          </cell>
          <cell r="BL35" t="str">
            <v>Cargue en cero</v>
          </cell>
          <cell r="BM35" t="str">
            <v>NO</v>
          </cell>
          <cell r="BN35">
            <v>43259.627453703702</v>
          </cell>
          <cell r="BO35">
            <v>54</v>
          </cell>
          <cell r="BP35" t="str">
            <v>Validado Correctamente</v>
          </cell>
          <cell r="BQ35" t="str">
            <v>NO</v>
          </cell>
          <cell r="BR35">
            <v>43269.347743055558</v>
          </cell>
          <cell r="BS35">
            <v>5</v>
          </cell>
          <cell r="BT35" t="str">
            <v>Validado Correctamente</v>
          </cell>
          <cell r="BU35" t="str">
            <v>NO</v>
          </cell>
          <cell r="BV35">
            <v>43271.440347222226</v>
          </cell>
          <cell r="BW35">
            <v>237</v>
          </cell>
          <cell r="BX35" t="str">
            <v>Validado Correctamente</v>
          </cell>
          <cell r="BY35" t="str">
            <v>NO</v>
          </cell>
          <cell r="BZ35">
            <v>43269.375856481478</v>
          </cell>
          <cell r="CA35">
            <v>33</v>
          </cell>
          <cell r="CB35" t="str">
            <v>Validado Correctamente</v>
          </cell>
          <cell r="CC35" t="str">
            <v>NO</v>
          </cell>
          <cell r="CD35">
            <v>43266.62327546296</v>
          </cell>
          <cell r="CE35">
            <v>36</v>
          </cell>
          <cell r="CF35" t="str">
            <v>Validado Correctamente</v>
          </cell>
          <cell r="CG35" t="str">
            <v>NO</v>
          </cell>
          <cell r="CH35">
            <v>43266.644513888888</v>
          </cell>
          <cell r="CI35">
            <v>33</v>
          </cell>
          <cell r="CJ35" t="str">
            <v>Validado Correctamente</v>
          </cell>
          <cell r="CK35" t="str">
            <v>NO</v>
          </cell>
          <cell r="CL35">
            <v>43269.65353009259</v>
          </cell>
          <cell r="CM35">
            <v>52</v>
          </cell>
          <cell r="CN35" t="str">
            <v>Validado Correctamente</v>
          </cell>
          <cell r="CO35" t="str">
            <v>NO</v>
          </cell>
          <cell r="CP35">
            <v>43269.443472222221</v>
          </cell>
          <cell r="CQ35">
            <v>38</v>
          </cell>
          <cell r="CR35" t="str">
            <v>Validado Correctamente</v>
          </cell>
          <cell r="CS35" t="str">
            <v>NO</v>
          </cell>
          <cell r="CT35">
            <v>43269.454212962963</v>
          </cell>
          <cell r="CU35">
            <v>57</v>
          </cell>
          <cell r="CV35" t="str">
            <v>Validado Correctamente</v>
          </cell>
          <cell r="CW35" t="str">
            <v>NO</v>
          </cell>
        </row>
        <row r="36">
          <cell r="A36">
            <v>1210</v>
          </cell>
          <cell r="B36" t="str">
            <v>UNIVERSIDAD FRANCISCO DE PAULA SANTANDER</v>
          </cell>
          <cell r="C36" t="str">
            <v>PUBLICA</v>
          </cell>
          <cell r="D36" t="str">
            <v>Universidad</v>
          </cell>
          <cell r="E36" t="str">
            <v>1209</v>
          </cell>
          <cell r="F36">
            <v>43222.357800925929</v>
          </cell>
          <cell r="G36">
            <v>1436</v>
          </cell>
          <cell r="H36" t="str">
            <v>Validado Correctamente</v>
          </cell>
          <cell r="I36" t="str">
            <v>NO</v>
          </cell>
          <cell r="J36">
            <v>43222.359756944446</v>
          </cell>
          <cell r="K36">
            <v>795</v>
          </cell>
          <cell r="L36" t="str">
            <v>Validado Correctamente</v>
          </cell>
          <cell r="M36" t="str">
            <v>NO</v>
          </cell>
          <cell r="N36">
            <v>43294.430844907409</v>
          </cell>
          <cell r="O36">
            <v>624</v>
          </cell>
          <cell r="P36" t="str">
            <v>Validado con Errores</v>
          </cell>
          <cell r="Q36" t="str">
            <v>SI</v>
          </cell>
          <cell r="R36">
            <v>43222.636319444442</v>
          </cell>
          <cell r="S36">
            <v>6558</v>
          </cell>
          <cell r="T36" t="str">
            <v>Validado con Errores</v>
          </cell>
          <cell r="U36" t="str">
            <v>NO</v>
          </cell>
          <cell r="V36">
            <v>43293.599687499998</v>
          </cell>
          <cell r="W36">
            <v>332</v>
          </cell>
          <cell r="X36" t="str">
            <v>Validado Correctamente</v>
          </cell>
          <cell r="Y36" t="str">
            <v>NO</v>
          </cell>
          <cell r="Z36">
            <v>43005.448738425926</v>
          </cell>
          <cell r="AA36">
            <v>20</v>
          </cell>
          <cell r="AB36" t="str">
            <v>Validado Correctamente</v>
          </cell>
          <cell r="AC36" t="str">
            <v>SI</v>
          </cell>
          <cell r="AD36">
            <v>43276.703136574077</v>
          </cell>
          <cell r="AE36">
            <v>1</v>
          </cell>
          <cell r="AF36" t="str">
            <v>Validado Correctamente</v>
          </cell>
          <cell r="AG36" t="str">
            <v>NO</v>
          </cell>
          <cell r="AH36">
            <v>43277.384872685187</v>
          </cell>
          <cell r="AI36">
            <v>390</v>
          </cell>
          <cell r="AJ36" t="str">
            <v>Validado Correctamente</v>
          </cell>
          <cell r="AK36" t="str">
            <v>NO</v>
          </cell>
          <cell r="AL36" t="str">
            <v>Vacio</v>
          </cell>
          <cell r="AM36" t="str">
            <v>Vacio</v>
          </cell>
          <cell r="AN36" t="str">
            <v>Vacio</v>
          </cell>
          <cell r="AO36" t="str">
            <v>Vacio</v>
          </cell>
          <cell r="AP36" t="str">
            <v>Vacio</v>
          </cell>
          <cell r="AQ36" t="str">
            <v>Vacio</v>
          </cell>
          <cell r="AR36" t="str">
            <v>Vacio</v>
          </cell>
          <cell r="AS36" t="str">
            <v>Vacio</v>
          </cell>
          <cell r="AT36" t="str">
            <v>Vacio</v>
          </cell>
          <cell r="AU36" t="str">
            <v>Vacio</v>
          </cell>
          <cell r="AV36" t="str">
            <v>Vacio</v>
          </cell>
          <cell r="AW36" t="str">
            <v>Vacio</v>
          </cell>
          <cell r="AX36">
            <v>43280.838576388887</v>
          </cell>
          <cell r="AY36">
            <v>17</v>
          </cell>
          <cell r="AZ36" t="str">
            <v>Validado Correctamente</v>
          </cell>
          <cell r="BA36" t="str">
            <v>NO</v>
          </cell>
          <cell r="BB36" t="str">
            <v>Vacio</v>
          </cell>
          <cell r="BC36" t="str">
            <v>Vacio</v>
          </cell>
          <cell r="BD36" t="str">
            <v>Vacio</v>
          </cell>
          <cell r="BE36" t="str">
            <v>Vacio</v>
          </cell>
          <cell r="BF36" t="str">
            <v>Vacio</v>
          </cell>
          <cell r="BG36" t="str">
            <v>Vacio</v>
          </cell>
          <cell r="BH36" t="str">
            <v>Vacio</v>
          </cell>
          <cell r="BI36" t="str">
            <v>Vacio</v>
          </cell>
          <cell r="BJ36" t="str">
            <v>Vacio</v>
          </cell>
          <cell r="BK36" t="str">
            <v>Vacio</v>
          </cell>
          <cell r="BL36" t="str">
            <v>Vacio</v>
          </cell>
          <cell r="BM36" t="str">
            <v>Vacio</v>
          </cell>
          <cell r="BN36">
            <v>43279.756793981483</v>
          </cell>
          <cell r="BO36">
            <v>14</v>
          </cell>
          <cell r="BP36" t="str">
            <v>Validado Correctamente</v>
          </cell>
          <cell r="BQ36" t="str">
            <v>NO</v>
          </cell>
          <cell r="BR36">
            <v>43278.736666666664</v>
          </cell>
          <cell r="BS36">
            <v>72</v>
          </cell>
          <cell r="BT36" t="str">
            <v>Validado Correctamente</v>
          </cell>
          <cell r="BU36" t="str">
            <v>NO</v>
          </cell>
          <cell r="BV36">
            <v>43279.823495370372</v>
          </cell>
          <cell r="BW36">
            <v>60</v>
          </cell>
          <cell r="BX36" t="str">
            <v>Validado Correctamente</v>
          </cell>
          <cell r="BY36" t="str">
            <v>NO</v>
          </cell>
          <cell r="BZ36">
            <v>43279.751967592594</v>
          </cell>
          <cell r="CA36">
            <v>41</v>
          </cell>
          <cell r="CB36" t="str">
            <v>Validado Correctamente</v>
          </cell>
          <cell r="CC36" t="str">
            <v>NO</v>
          </cell>
          <cell r="CD36">
            <v>43278.474386574075</v>
          </cell>
          <cell r="CE36">
            <v>225</v>
          </cell>
          <cell r="CF36" t="str">
            <v>Validado Correctamente</v>
          </cell>
          <cell r="CG36" t="str">
            <v>NO</v>
          </cell>
          <cell r="CH36">
            <v>43279.729050925926</v>
          </cell>
          <cell r="CI36">
            <v>6</v>
          </cell>
          <cell r="CJ36" t="str">
            <v>Validado Correctamente</v>
          </cell>
          <cell r="CK36" t="str">
            <v>NO</v>
          </cell>
          <cell r="CL36" t="str">
            <v>Vacio</v>
          </cell>
          <cell r="CM36" t="str">
            <v>Vacio</v>
          </cell>
          <cell r="CN36" t="str">
            <v>Vacio</v>
          </cell>
          <cell r="CO36" t="str">
            <v>Vacio</v>
          </cell>
          <cell r="CP36">
            <v>43279.722280092596</v>
          </cell>
          <cell r="CQ36">
            <v>30</v>
          </cell>
          <cell r="CR36" t="str">
            <v>Validado Correctamente</v>
          </cell>
          <cell r="CS36" t="str">
            <v>NO</v>
          </cell>
          <cell r="CT36">
            <v>43280.437372685185</v>
          </cell>
          <cell r="CU36">
            <v>0</v>
          </cell>
          <cell r="CV36" t="str">
            <v>Validado Correctamente</v>
          </cell>
          <cell r="CW36" t="str">
            <v>NO</v>
          </cell>
        </row>
        <row r="37">
          <cell r="A37">
            <v>1212</v>
          </cell>
          <cell r="B37" t="str">
            <v>UNIVERSIDAD DE PAMPLONA</v>
          </cell>
          <cell r="C37" t="str">
            <v>PUBLICA</v>
          </cell>
          <cell r="D37" t="str">
            <v>Universidad</v>
          </cell>
          <cell r="E37" t="str">
            <v>Vacio</v>
          </cell>
          <cell r="F37">
            <v>43279.704340277778</v>
          </cell>
          <cell r="G37">
            <v>7454</v>
          </cell>
          <cell r="H37" t="str">
            <v>Validado Correctamente</v>
          </cell>
          <cell r="I37" t="str">
            <v>NO</v>
          </cell>
          <cell r="J37">
            <v>43280.394212962965</v>
          </cell>
          <cell r="K37">
            <v>2972</v>
          </cell>
          <cell r="L37" t="str">
            <v>Validado Correctamente</v>
          </cell>
          <cell r="M37" t="str">
            <v>NO</v>
          </cell>
          <cell r="N37">
            <v>43280.673738425925</v>
          </cell>
          <cell r="O37">
            <v>3007</v>
          </cell>
          <cell r="P37" t="str">
            <v>Validado Correctamente</v>
          </cell>
          <cell r="Q37" t="str">
            <v>NO</v>
          </cell>
          <cell r="R37">
            <v>43280.686099537037</v>
          </cell>
          <cell r="S37">
            <v>25371</v>
          </cell>
          <cell r="T37" t="str">
            <v>Validado Correctamente</v>
          </cell>
          <cell r="U37" t="str">
            <v>NO</v>
          </cell>
          <cell r="V37">
            <v>43297.459340277775</v>
          </cell>
          <cell r="W37">
            <v>1338</v>
          </cell>
          <cell r="X37" t="str">
            <v>Validado Correctamente</v>
          </cell>
          <cell r="Y37" t="str">
            <v>NO</v>
          </cell>
          <cell r="Z37">
            <v>43080.623356481483</v>
          </cell>
          <cell r="AA37">
            <v>224</v>
          </cell>
          <cell r="AB37" t="str">
            <v>Validado Correctamente</v>
          </cell>
          <cell r="AC37" t="str">
            <v>SI</v>
          </cell>
          <cell r="AD37">
            <v>43269.811261574076</v>
          </cell>
          <cell r="AE37">
            <v>1</v>
          </cell>
          <cell r="AF37" t="str">
            <v>Validado Correctamente</v>
          </cell>
          <cell r="AG37" t="str">
            <v>NO</v>
          </cell>
          <cell r="AH37">
            <v>43277.479791666665</v>
          </cell>
          <cell r="AI37">
            <v>1725</v>
          </cell>
          <cell r="AJ37" t="str">
            <v>Validado Correctamente</v>
          </cell>
          <cell r="AK37" t="str">
            <v>NO</v>
          </cell>
          <cell r="AL37">
            <v>43268.699513888889</v>
          </cell>
          <cell r="AM37">
            <v>29</v>
          </cell>
          <cell r="AN37" t="str">
            <v>Validado Correctamente</v>
          </cell>
          <cell r="AO37" t="str">
            <v>NO</v>
          </cell>
          <cell r="AP37">
            <v>43277.405902777777</v>
          </cell>
          <cell r="AQ37">
            <v>36</v>
          </cell>
          <cell r="AR37" t="str">
            <v>Validado Correctamente</v>
          </cell>
          <cell r="AS37" t="str">
            <v>NO</v>
          </cell>
          <cell r="AT37">
            <v>43278.799351851849</v>
          </cell>
          <cell r="AU37">
            <v>32</v>
          </cell>
          <cell r="AV37" t="str">
            <v>Validado Correctamente</v>
          </cell>
          <cell r="AW37" t="str">
            <v>NO</v>
          </cell>
          <cell r="AX37">
            <v>43278.831134259257</v>
          </cell>
          <cell r="AY37">
            <v>14</v>
          </cell>
          <cell r="AZ37" t="str">
            <v>Validado Correctamente</v>
          </cell>
          <cell r="BA37" t="str">
            <v>NO</v>
          </cell>
          <cell r="BB37">
            <v>43278.868425925924</v>
          </cell>
          <cell r="BC37" t="str">
            <v>CARGUE 0</v>
          </cell>
          <cell r="BD37" t="str">
            <v>Cargue en cero</v>
          </cell>
          <cell r="BE37" t="str">
            <v>NO</v>
          </cell>
          <cell r="BF37">
            <v>43278.578888888886</v>
          </cell>
          <cell r="BG37">
            <v>1</v>
          </cell>
          <cell r="BH37" t="str">
            <v>Validado Correctamente</v>
          </cell>
          <cell r="BI37" t="str">
            <v>NO</v>
          </cell>
          <cell r="BJ37">
            <v>43278.86277777778</v>
          </cell>
          <cell r="BK37" t="str">
            <v>CARGUE 0</v>
          </cell>
          <cell r="BL37" t="str">
            <v>Cargue en cero</v>
          </cell>
          <cell r="BM37" t="str">
            <v>NO</v>
          </cell>
          <cell r="BN37">
            <v>43268.664872685185</v>
          </cell>
          <cell r="BO37">
            <v>50</v>
          </cell>
          <cell r="BP37" t="str">
            <v>Validado Correctamente</v>
          </cell>
          <cell r="BQ37" t="str">
            <v>NO</v>
          </cell>
          <cell r="BR37">
            <v>43270.715648148151</v>
          </cell>
          <cell r="BS37">
            <v>64</v>
          </cell>
          <cell r="BT37" t="str">
            <v>Validado Correctamente</v>
          </cell>
          <cell r="BU37" t="str">
            <v>NO</v>
          </cell>
          <cell r="BV37">
            <v>43276.724675925929</v>
          </cell>
          <cell r="BW37">
            <v>233</v>
          </cell>
          <cell r="BX37" t="str">
            <v>Validado Correctamente</v>
          </cell>
          <cell r="BY37" t="str">
            <v>NO</v>
          </cell>
          <cell r="BZ37">
            <v>43270.453263888892</v>
          </cell>
          <cell r="CA37">
            <v>24</v>
          </cell>
          <cell r="CB37" t="str">
            <v>Validado Correctamente</v>
          </cell>
          <cell r="CC37" t="str">
            <v>NO</v>
          </cell>
          <cell r="CD37">
            <v>43271.419895833336</v>
          </cell>
          <cell r="CE37">
            <v>10</v>
          </cell>
          <cell r="CF37" t="str">
            <v>Validado Correctamente</v>
          </cell>
          <cell r="CG37" t="str">
            <v>NO</v>
          </cell>
          <cell r="CH37">
            <v>43271.429189814815</v>
          </cell>
          <cell r="CI37">
            <v>15</v>
          </cell>
          <cell r="CJ37" t="str">
            <v>Validado Correctamente</v>
          </cell>
          <cell r="CK37" t="str">
            <v>NO</v>
          </cell>
          <cell r="CL37">
            <v>43269.389745370368</v>
          </cell>
          <cell r="CM37">
            <v>65</v>
          </cell>
          <cell r="CN37" t="str">
            <v>Validado Correctamente</v>
          </cell>
          <cell r="CO37" t="str">
            <v>NO</v>
          </cell>
          <cell r="CP37">
            <v>43271.443553240744</v>
          </cell>
          <cell r="CQ37">
            <v>15</v>
          </cell>
          <cell r="CR37" t="str">
            <v>Validado Correctamente</v>
          </cell>
          <cell r="CS37" t="str">
            <v>NO</v>
          </cell>
          <cell r="CT37">
            <v>43277.819641203707</v>
          </cell>
          <cell r="CU37">
            <v>11</v>
          </cell>
          <cell r="CV37" t="str">
            <v>Validado Correctamente</v>
          </cell>
          <cell r="CW37" t="str">
            <v>NO</v>
          </cell>
        </row>
        <row r="38">
          <cell r="A38">
            <v>1213</v>
          </cell>
          <cell r="B38" t="str">
            <v>UNIVERSIDAD DEL MAGDALENA - UNIMAGDALENA</v>
          </cell>
          <cell r="C38" t="str">
            <v>PUBLICA</v>
          </cell>
          <cell r="D38" t="str">
            <v>Universidad</v>
          </cell>
          <cell r="E38" t="str">
            <v>Vacio</v>
          </cell>
          <cell r="F38">
            <v>43423.490243055552</v>
          </cell>
          <cell r="G38">
            <v>14061</v>
          </cell>
          <cell r="H38" t="str">
            <v>Validado Correctamente</v>
          </cell>
          <cell r="I38" t="str">
            <v>SI</v>
          </cell>
          <cell r="J38">
            <v>43343.743935185186</v>
          </cell>
          <cell r="K38">
            <v>3084</v>
          </cell>
          <cell r="L38" t="str">
            <v>Validado Correctamente</v>
          </cell>
          <cell r="M38" t="str">
            <v>SI</v>
          </cell>
          <cell r="N38">
            <v>43424.753275462965</v>
          </cell>
          <cell r="O38">
            <v>2755</v>
          </cell>
          <cell r="P38" t="str">
            <v>Validado Correctamente</v>
          </cell>
          <cell r="Q38" t="str">
            <v>SI</v>
          </cell>
          <cell r="R38">
            <v>43343.817893518521</v>
          </cell>
          <cell r="S38">
            <v>18687</v>
          </cell>
          <cell r="T38" t="str">
            <v>Validado con Errores</v>
          </cell>
          <cell r="U38" t="str">
            <v>SI</v>
          </cell>
          <cell r="V38">
            <v>43343.837939814817</v>
          </cell>
          <cell r="W38">
            <v>1010</v>
          </cell>
          <cell r="X38" t="str">
            <v>Validado Correctamente</v>
          </cell>
          <cell r="Y38" t="str">
            <v>SI</v>
          </cell>
          <cell r="Z38">
            <v>42999.440312500003</v>
          </cell>
          <cell r="AA38">
            <v>50</v>
          </cell>
          <cell r="AB38" t="str">
            <v>Validado Correctamente</v>
          </cell>
          <cell r="AC38" t="str">
            <v>SI</v>
          </cell>
          <cell r="AD38">
            <v>43274.793981481482</v>
          </cell>
          <cell r="AE38">
            <v>1</v>
          </cell>
          <cell r="AF38" t="str">
            <v>Validado Correctamente</v>
          </cell>
          <cell r="AG38" t="str">
            <v>NO</v>
          </cell>
          <cell r="AH38">
            <v>43280.78634259259</v>
          </cell>
          <cell r="AI38">
            <v>1150</v>
          </cell>
          <cell r="AJ38" t="str">
            <v>Validado Correctamente</v>
          </cell>
          <cell r="AK38" t="str">
            <v>NO</v>
          </cell>
          <cell r="AL38">
            <v>43276.503831018519</v>
          </cell>
          <cell r="AM38">
            <v>18</v>
          </cell>
          <cell r="AN38" t="str">
            <v>Validado Correctamente</v>
          </cell>
          <cell r="AO38" t="str">
            <v>NO</v>
          </cell>
          <cell r="AP38">
            <v>43272.734444444446</v>
          </cell>
          <cell r="AQ38">
            <v>38</v>
          </cell>
          <cell r="AR38" t="str">
            <v>Validado Correctamente</v>
          </cell>
          <cell r="AS38" t="str">
            <v>NO</v>
          </cell>
          <cell r="AT38">
            <v>43273.851770833331</v>
          </cell>
          <cell r="AU38">
            <v>26</v>
          </cell>
          <cell r="AV38" t="str">
            <v>Validado Correctamente</v>
          </cell>
          <cell r="AW38" t="str">
            <v>NO</v>
          </cell>
          <cell r="AX38">
            <v>43278.452187499999</v>
          </cell>
          <cell r="AY38">
            <v>42</v>
          </cell>
          <cell r="AZ38" t="str">
            <v>Validado Correctamente</v>
          </cell>
          <cell r="BA38" t="str">
            <v>NO</v>
          </cell>
          <cell r="BB38">
            <v>43273.705775462964</v>
          </cell>
          <cell r="BC38">
            <v>1</v>
          </cell>
          <cell r="BD38" t="str">
            <v>Validado Correctamente</v>
          </cell>
          <cell r="BE38" t="str">
            <v>NO</v>
          </cell>
          <cell r="BF38">
            <v>43274.570821759262</v>
          </cell>
          <cell r="BG38">
            <v>8</v>
          </cell>
          <cell r="BH38" t="str">
            <v>Validado Correctamente</v>
          </cell>
          <cell r="BI38" t="str">
            <v>NO</v>
          </cell>
          <cell r="BJ38">
            <v>43280.819780092592</v>
          </cell>
          <cell r="BK38" t="str">
            <v>CARGUE 0</v>
          </cell>
          <cell r="BL38" t="str">
            <v>Cargue en cero</v>
          </cell>
          <cell r="BM38" t="str">
            <v>NO</v>
          </cell>
          <cell r="BN38">
            <v>43272.670937499999</v>
          </cell>
          <cell r="BO38">
            <v>134</v>
          </cell>
          <cell r="BP38" t="str">
            <v>Validado Correctamente</v>
          </cell>
          <cell r="BQ38" t="str">
            <v>NO</v>
          </cell>
          <cell r="BR38">
            <v>43269.76935185185</v>
          </cell>
          <cell r="BS38">
            <v>2</v>
          </cell>
          <cell r="BT38" t="str">
            <v>Validado Correctamente</v>
          </cell>
          <cell r="BU38" t="str">
            <v>NO</v>
          </cell>
          <cell r="BV38">
            <v>43279.749571759261</v>
          </cell>
          <cell r="BW38">
            <v>97</v>
          </cell>
          <cell r="BX38" t="str">
            <v>Validado Correctamente</v>
          </cell>
          <cell r="BY38" t="str">
            <v>NO</v>
          </cell>
          <cell r="BZ38">
            <v>43281.875740740739</v>
          </cell>
          <cell r="CA38">
            <v>45</v>
          </cell>
          <cell r="CB38" t="str">
            <v>Validado Correctamente</v>
          </cell>
          <cell r="CC38" t="str">
            <v>Vacio</v>
          </cell>
          <cell r="CD38">
            <v>43281.97729166667</v>
          </cell>
          <cell r="CE38" t="str">
            <v>CARGUE 0</v>
          </cell>
          <cell r="CF38" t="str">
            <v>Cargue en cero</v>
          </cell>
          <cell r="CG38" t="str">
            <v>Vacio</v>
          </cell>
          <cell r="CH38">
            <v>43277.77753472222</v>
          </cell>
          <cell r="CI38">
            <v>74</v>
          </cell>
          <cell r="CJ38" t="str">
            <v>Validado Correctamente</v>
          </cell>
          <cell r="CK38" t="str">
            <v>NO</v>
          </cell>
          <cell r="CL38">
            <v>43270.830625000002</v>
          </cell>
          <cell r="CM38">
            <v>17</v>
          </cell>
          <cell r="CN38" t="str">
            <v>Validado Correctamente</v>
          </cell>
          <cell r="CO38" t="str">
            <v>NO</v>
          </cell>
          <cell r="CP38">
            <v>43443.923703703702</v>
          </cell>
          <cell r="CQ38" t="str">
            <v>CARGUE 0</v>
          </cell>
          <cell r="CR38" t="str">
            <v>Cargue en cero</v>
          </cell>
          <cell r="CS38" t="str">
            <v>SI</v>
          </cell>
          <cell r="CT38">
            <v>43270.841099537036</v>
          </cell>
          <cell r="CU38">
            <v>37</v>
          </cell>
          <cell r="CV38" t="str">
            <v>Validado Correctamente</v>
          </cell>
          <cell r="CW38" t="str">
            <v>NO</v>
          </cell>
        </row>
        <row r="39">
          <cell r="A39">
            <v>1214</v>
          </cell>
          <cell r="B39" t="str">
            <v>UNIVERSIDAD DE CUNDINAMARCA-UDEC</v>
          </cell>
          <cell r="C39" t="str">
            <v>PUBLICA</v>
          </cell>
          <cell r="D39" t="str">
            <v>Universidad</v>
          </cell>
          <cell r="E39" t="str">
            <v>Vacio</v>
          </cell>
          <cell r="F39">
            <v>43266.446087962962</v>
          </cell>
          <cell r="G39">
            <v>4385</v>
          </cell>
          <cell r="H39" t="str">
            <v>Validado Correctamente</v>
          </cell>
          <cell r="I39" t="str">
            <v>NO</v>
          </cell>
          <cell r="J39">
            <v>43425.638368055559</v>
          </cell>
          <cell r="K39">
            <v>1650</v>
          </cell>
          <cell r="L39" t="str">
            <v>Validado Correctamente</v>
          </cell>
          <cell r="M39" t="str">
            <v>SI</v>
          </cell>
          <cell r="N39">
            <v>43426.480254629627</v>
          </cell>
          <cell r="O39">
            <v>1533</v>
          </cell>
          <cell r="P39" t="str">
            <v>Validado Correctamente</v>
          </cell>
          <cell r="Q39" t="str">
            <v>SI</v>
          </cell>
          <cell r="R39">
            <v>43425.639247685183</v>
          </cell>
          <cell r="S39">
            <v>11003</v>
          </cell>
          <cell r="T39" t="str">
            <v>Validado Correctamente</v>
          </cell>
          <cell r="U39" t="str">
            <v>SI</v>
          </cell>
          <cell r="V39">
            <v>43290.677708333336</v>
          </cell>
          <cell r="W39">
            <v>1010</v>
          </cell>
          <cell r="X39" t="str">
            <v>Validado Correctamente</v>
          </cell>
          <cell r="Y39" t="str">
            <v>NO</v>
          </cell>
          <cell r="Z39">
            <v>42969.749467592592</v>
          </cell>
          <cell r="AA39">
            <v>40</v>
          </cell>
          <cell r="AB39" t="str">
            <v>Validado con Errores</v>
          </cell>
          <cell r="AC39" t="str">
            <v>NO</v>
          </cell>
          <cell r="AD39">
            <v>43271.693333333336</v>
          </cell>
          <cell r="AE39">
            <v>6</v>
          </cell>
          <cell r="AF39" t="str">
            <v>Validado Correctamente</v>
          </cell>
          <cell r="AG39" t="str">
            <v>NO</v>
          </cell>
          <cell r="AH39">
            <v>43455.672129629631</v>
          </cell>
          <cell r="AI39">
            <v>808</v>
          </cell>
          <cell r="AJ39" t="str">
            <v>Validado Correctamente</v>
          </cell>
          <cell r="AK39" t="str">
            <v>SI</v>
          </cell>
          <cell r="AL39" t="str">
            <v>Vacio</v>
          </cell>
          <cell r="AM39" t="str">
            <v>Vacio</v>
          </cell>
          <cell r="AN39" t="str">
            <v>Vacio</v>
          </cell>
          <cell r="AO39" t="str">
            <v>Vacio</v>
          </cell>
          <cell r="AP39" t="str">
            <v>Vacio</v>
          </cell>
          <cell r="AQ39" t="str">
            <v>Vacio</v>
          </cell>
          <cell r="AR39" t="str">
            <v>Vacio</v>
          </cell>
          <cell r="AS39" t="str">
            <v>Vacio</v>
          </cell>
          <cell r="AT39">
            <v>43273.767928240741</v>
          </cell>
          <cell r="AU39">
            <v>3</v>
          </cell>
          <cell r="AV39" t="str">
            <v>Validado Correctamente</v>
          </cell>
          <cell r="AW39" t="str">
            <v>NO</v>
          </cell>
          <cell r="AX39">
            <v>43273.694490740738</v>
          </cell>
          <cell r="AY39">
            <v>2</v>
          </cell>
          <cell r="AZ39" t="str">
            <v>Validado Correctamente</v>
          </cell>
          <cell r="BA39" t="str">
            <v>NO</v>
          </cell>
          <cell r="BB39" t="str">
            <v>Vacio</v>
          </cell>
          <cell r="BC39" t="str">
            <v>Vacio</v>
          </cell>
          <cell r="BD39" t="str">
            <v>Vacio</v>
          </cell>
          <cell r="BE39" t="str">
            <v>Vacio</v>
          </cell>
          <cell r="BF39" t="str">
            <v>Vacio</v>
          </cell>
          <cell r="BG39" t="str">
            <v>Vacio</v>
          </cell>
          <cell r="BH39" t="str">
            <v>Vacio</v>
          </cell>
          <cell r="BI39" t="str">
            <v>Vacio</v>
          </cell>
          <cell r="BJ39" t="str">
            <v>Vacio</v>
          </cell>
          <cell r="BK39" t="str">
            <v>Vacio</v>
          </cell>
          <cell r="BL39" t="str">
            <v>Vacio</v>
          </cell>
          <cell r="BM39" t="str">
            <v>Vacio</v>
          </cell>
          <cell r="BN39">
            <v>43273.6093287037</v>
          </cell>
          <cell r="BO39">
            <v>19</v>
          </cell>
          <cell r="BP39" t="str">
            <v>Validado Correctamente</v>
          </cell>
          <cell r="BQ39" t="str">
            <v>NO</v>
          </cell>
          <cell r="BR39" t="str">
            <v>Vacio</v>
          </cell>
          <cell r="BS39" t="str">
            <v>Vacio</v>
          </cell>
          <cell r="BT39" t="str">
            <v>Vacio</v>
          </cell>
          <cell r="BU39" t="str">
            <v>Vacio</v>
          </cell>
          <cell r="BV39">
            <v>43273.46197916667</v>
          </cell>
          <cell r="BW39">
            <v>270</v>
          </cell>
          <cell r="BX39" t="str">
            <v>Validado Correctamente</v>
          </cell>
          <cell r="BY39" t="str">
            <v>NO</v>
          </cell>
          <cell r="BZ39">
            <v>43273.671631944446</v>
          </cell>
          <cell r="CA39">
            <v>2</v>
          </cell>
          <cell r="CB39" t="str">
            <v>Validado Correctamente</v>
          </cell>
          <cell r="CC39" t="str">
            <v>NO</v>
          </cell>
          <cell r="CD39" t="str">
            <v>Vacio</v>
          </cell>
          <cell r="CE39" t="str">
            <v>Vacio</v>
          </cell>
          <cell r="CF39" t="str">
            <v>Vacio</v>
          </cell>
          <cell r="CG39" t="str">
            <v>Vacio</v>
          </cell>
          <cell r="CH39" t="str">
            <v>Vacio</v>
          </cell>
          <cell r="CI39" t="str">
            <v>Vacio</v>
          </cell>
          <cell r="CJ39" t="str">
            <v>Vacio</v>
          </cell>
          <cell r="CK39" t="str">
            <v>Vacio</v>
          </cell>
          <cell r="CL39">
            <v>43273.504467592589</v>
          </cell>
          <cell r="CM39">
            <v>0</v>
          </cell>
          <cell r="CN39" t="str">
            <v>Validado Correctamente</v>
          </cell>
          <cell r="CO39" t="str">
            <v>NO</v>
          </cell>
          <cell r="CP39" t="str">
            <v>Vacio</v>
          </cell>
          <cell r="CQ39" t="str">
            <v>Vacio</v>
          </cell>
          <cell r="CR39" t="str">
            <v>Vacio</v>
          </cell>
          <cell r="CS39" t="str">
            <v>Vacio</v>
          </cell>
          <cell r="CT39" t="str">
            <v>Vacio</v>
          </cell>
          <cell r="CU39" t="str">
            <v>Vacio</v>
          </cell>
          <cell r="CV39" t="str">
            <v>Vacio</v>
          </cell>
          <cell r="CW39" t="str">
            <v>Vacio</v>
          </cell>
        </row>
        <row r="40">
          <cell r="A40">
            <v>1215</v>
          </cell>
          <cell r="B40" t="str">
            <v>UNIVERSIDAD DE CUNDINAMARCA-UDEC</v>
          </cell>
          <cell r="C40" t="str">
            <v>PUBLICA</v>
          </cell>
          <cell r="D40" t="str">
            <v>Universidad</v>
          </cell>
          <cell r="E40" t="str">
            <v>1214</v>
          </cell>
          <cell r="F40">
            <v>43236.627615740741</v>
          </cell>
          <cell r="G40">
            <v>752</v>
          </cell>
          <cell r="H40" t="str">
            <v>Validado Correctamente</v>
          </cell>
          <cell r="I40" t="str">
            <v>NO</v>
          </cell>
          <cell r="J40">
            <v>43236.615601851852</v>
          </cell>
          <cell r="K40">
            <v>265</v>
          </cell>
          <cell r="L40" t="str">
            <v>Validado Correctamente</v>
          </cell>
          <cell r="M40" t="str">
            <v>NO</v>
          </cell>
          <cell r="N40">
            <v>43236.640266203707</v>
          </cell>
          <cell r="O40">
            <v>219</v>
          </cell>
          <cell r="P40" t="str">
            <v>Validado Correctamente</v>
          </cell>
          <cell r="Q40" t="str">
            <v>NO</v>
          </cell>
          <cell r="R40">
            <v>43329.449942129628</v>
          </cell>
          <cell r="S40">
            <v>2263</v>
          </cell>
          <cell r="T40" t="str">
            <v>Validado Correctamente</v>
          </cell>
          <cell r="U40" t="str">
            <v>SI</v>
          </cell>
          <cell r="V40">
            <v>43285.709409722222</v>
          </cell>
          <cell r="W40">
            <v>153</v>
          </cell>
          <cell r="X40" t="str">
            <v>Validado Correctamente</v>
          </cell>
          <cell r="Y40" t="str">
            <v>NO</v>
          </cell>
          <cell r="Z40">
            <v>42969.749907407408</v>
          </cell>
          <cell r="AA40">
            <v>6</v>
          </cell>
          <cell r="AB40" t="str">
            <v>Validado Correctamente</v>
          </cell>
          <cell r="AC40" t="str">
            <v>NO</v>
          </cell>
          <cell r="AD40">
            <v>43271.69332175926</v>
          </cell>
          <cell r="AE40">
            <v>1</v>
          </cell>
          <cell r="AF40" t="str">
            <v>Validado Correctamente</v>
          </cell>
          <cell r="AG40" t="str">
            <v>NO</v>
          </cell>
          <cell r="AH40">
            <v>43455.693472222221</v>
          </cell>
          <cell r="AI40">
            <v>171</v>
          </cell>
          <cell r="AJ40" t="str">
            <v>Validado Correctamente</v>
          </cell>
          <cell r="AK40" t="str">
            <v>SI</v>
          </cell>
          <cell r="AL40" t="str">
            <v>Vacio</v>
          </cell>
          <cell r="AM40" t="str">
            <v>Vacio</v>
          </cell>
          <cell r="AN40" t="str">
            <v>Vacio</v>
          </cell>
          <cell r="AO40" t="str">
            <v>Vacio</v>
          </cell>
          <cell r="AP40" t="str">
            <v>Vacio</v>
          </cell>
          <cell r="AQ40" t="str">
            <v>Vacio</v>
          </cell>
          <cell r="AR40" t="str">
            <v>Vacio</v>
          </cell>
          <cell r="AS40" t="str">
            <v>Vacio</v>
          </cell>
          <cell r="AT40" t="str">
            <v>Vacio</v>
          </cell>
          <cell r="AU40" t="str">
            <v>Vacio</v>
          </cell>
          <cell r="AV40" t="str">
            <v>Vacio</v>
          </cell>
          <cell r="AW40" t="str">
            <v>Vacio</v>
          </cell>
          <cell r="AX40" t="str">
            <v>Vacio</v>
          </cell>
          <cell r="AY40" t="str">
            <v>Vacio</v>
          </cell>
          <cell r="AZ40" t="str">
            <v>Vacio</v>
          </cell>
          <cell r="BA40" t="str">
            <v>Vacio</v>
          </cell>
          <cell r="BB40" t="str">
            <v>Vacio</v>
          </cell>
          <cell r="BC40" t="str">
            <v>Vacio</v>
          </cell>
          <cell r="BD40" t="str">
            <v>Vacio</v>
          </cell>
          <cell r="BE40" t="str">
            <v>Vacio</v>
          </cell>
          <cell r="BF40" t="str">
            <v>Vacio</v>
          </cell>
          <cell r="BG40" t="str">
            <v>Vacio</v>
          </cell>
          <cell r="BH40" t="str">
            <v>Vacio</v>
          </cell>
          <cell r="BI40" t="str">
            <v>Vacio</v>
          </cell>
          <cell r="BJ40" t="str">
            <v>Vacio</v>
          </cell>
          <cell r="BK40" t="str">
            <v>Vacio</v>
          </cell>
          <cell r="BL40" t="str">
            <v>Vacio</v>
          </cell>
          <cell r="BM40" t="str">
            <v>Vacio</v>
          </cell>
          <cell r="BN40" t="str">
            <v>Vacio</v>
          </cell>
          <cell r="BO40" t="str">
            <v>Vacio</v>
          </cell>
          <cell r="BP40" t="str">
            <v>Vacio</v>
          </cell>
          <cell r="BQ40" t="str">
            <v>Vacio</v>
          </cell>
          <cell r="BR40" t="str">
            <v>Vacio</v>
          </cell>
          <cell r="BS40" t="str">
            <v>Vacio</v>
          </cell>
          <cell r="BT40" t="str">
            <v>Vacio</v>
          </cell>
          <cell r="BU40" t="str">
            <v>Vacio</v>
          </cell>
          <cell r="BV40">
            <v>43273.451412037037</v>
          </cell>
          <cell r="BW40">
            <v>46</v>
          </cell>
          <cell r="BX40" t="str">
            <v>Validado Correctamente</v>
          </cell>
          <cell r="BY40" t="str">
            <v>NO</v>
          </cell>
          <cell r="BZ40" t="str">
            <v>Vacio</v>
          </cell>
          <cell r="CA40" t="str">
            <v>Vacio</v>
          </cell>
          <cell r="CB40" t="str">
            <v>Vacio</v>
          </cell>
          <cell r="CC40" t="str">
            <v>Vacio</v>
          </cell>
          <cell r="CD40" t="str">
            <v>Vacio</v>
          </cell>
          <cell r="CE40" t="str">
            <v>Vacio</v>
          </cell>
          <cell r="CF40" t="str">
            <v>Vacio</v>
          </cell>
          <cell r="CG40" t="str">
            <v>Vacio</v>
          </cell>
          <cell r="CH40" t="str">
            <v>Vacio</v>
          </cell>
          <cell r="CI40" t="str">
            <v>Vacio</v>
          </cell>
          <cell r="CJ40" t="str">
            <v>Vacio</v>
          </cell>
          <cell r="CK40" t="str">
            <v>Vacio</v>
          </cell>
          <cell r="CL40" t="str">
            <v>Vacio</v>
          </cell>
          <cell r="CM40" t="str">
            <v>Vacio</v>
          </cell>
          <cell r="CN40" t="str">
            <v>Vacio</v>
          </cell>
          <cell r="CO40" t="str">
            <v>Vacio</v>
          </cell>
          <cell r="CP40" t="str">
            <v>Vacio</v>
          </cell>
          <cell r="CQ40" t="str">
            <v>Vacio</v>
          </cell>
          <cell r="CR40" t="str">
            <v>Vacio</v>
          </cell>
          <cell r="CS40" t="str">
            <v>Vacio</v>
          </cell>
          <cell r="CT40" t="str">
            <v>Vacio</v>
          </cell>
          <cell r="CU40" t="str">
            <v>Vacio</v>
          </cell>
          <cell r="CV40" t="str">
            <v>Vacio</v>
          </cell>
          <cell r="CW40" t="str">
            <v>Vacio</v>
          </cell>
        </row>
        <row r="41">
          <cell r="A41">
            <v>1216</v>
          </cell>
          <cell r="B41" t="str">
            <v>UNIVERSIDAD DE CUNDINAMARCA-UDEC</v>
          </cell>
          <cell r="C41" t="str">
            <v>PUBLICA</v>
          </cell>
          <cell r="D41" t="str">
            <v>Universidad</v>
          </cell>
          <cell r="E41" t="str">
            <v>1214</v>
          </cell>
          <cell r="F41">
            <v>43399.65420138889</v>
          </cell>
          <cell r="G41">
            <v>151</v>
          </cell>
          <cell r="H41" t="str">
            <v>Validado Correctamente</v>
          </cell>
          <cell r="I41" t="str">
            <v>SI</v>
          </cell>
          <cell r="J41">
            <v>43399.657916666663</v>
          </cell>
          <cell r="K41">
            <v>78</v>
          </cell>
          <cell r="L41" t="str">
            <v>Validado Correctamente</v>
          </cell>
          <cell r="M41" t="str">
            <v>SI</v>
          </cell>
          <cell r="N41">
            <v>43399.660624999997</v>
          </cell>
          <cell r="O41">
            <v>61</v>
          </cell>
          <cell r="P41" t="str">
            <v>Validado con Errores</v>
          </cell>
          <cell r="Q41" t="str">
            <v>SI</v>
          </cell>
          <cell r="R41">
            <v>43329.408576388887</v>
          </cell>
          <cell r="S41">
            <v>443</v>
          </cell>
          <cell r="T41" t="str">
            <v>Validado Correctamente</v>
          </cell>
          <cell r="U41" t="str">
            <v>SI</v>
          </cell>
          <cell r="V41">
            <v>43202.60628472222</v>
          </cell>
          <cell r="W41">
            <v>24</v>
          </cell>
          <cell r="X41" t="str">
            <v>Validado Correctamente</v>
          </cell>
          <cell r="Y41" t="str">
            <v>NO</v>
          </cell>
          <cell r="Z41">
            <v>42969.750324074077</v>
          </cell>
          <cell r="AA41">
            <v>2</v>
          </cell>
          <cell r="AB41" t="str">
            <v>Validado Correctamente</v>
          </cell>
          <cell r="AC41" t="str">
            <v>NO</v>
          </cell>
          <cell r="AD41">
            <v>43271.693310185183</v>
          </cell>
          <cell r="AE41">
            <v>1</v>
          </cell>
          <cell r="AF41" t="str">
            <v>Validado Correctamente</v>
          </cell>
          <cell r="AG41" t="str">
            <v>NO</v>
          </cell>
          <cell r="AH41">
            <v>43455.672349537039</v>
          </cell>
          <cell r="AI41">
            <v>75</v>
          </cell>
          <cell r="AJ41" t="str">
            <v>Validado Correctamente</v>
          </cell>
          <cell r="AK41" t="str">
            <v>SI</v>
          </cell>
          <cell r="AL41" t="str">
            <v>Vacio</v>
          </cell>
          <cell r="AM41" t="str">
            <v>Vacio</v>
          </cell>
          <cell r="AN41" t="str">
            <v>Vacio</v>
          </cell>
          <cell r="AO41" t="str">
            <v>Vacio</v>
          </cell>
          <cell r="AP41" t="str">
            <v>Vacio</v>
          </cell>
          <cell r="AQ41" t="str">
            <v>Vacio</v>
          </cell>
          <cell r="AR41" t="str">
            <v>Vacio</v>
          </cell>
          <cell r="AS41" t="str">
            <v>Vacio</v>
          </cell>
          <cell r="AT41" t="str">
            <v>Vacio</v>
          </cell>
          <cell r="AU41" t="str">
            <v>Vacio</v>
          </cell>
          <cell r="AV41" t="str">
            <v>Vacio</v>
          </cell>
          <cell r="AW41" t="str">
            <v>Vacio</v>
          </cell>
          <cell r="AX41" t="str">
            <v>Vacio</v>
          </cell>
          <cell r="AY41" t="str">
            <v>Vacio</v>
          </cell>
          <cell r="AZ41" t="str">
            <v>Vacio</v>
          </cell>
          <cell r="BA41" t="str">
            <v>Vacio</v>
          </cell>
          <cell r="BB41" t="str">
            <v>Vacio</v>
          </cell>
          <cell r="BC41" t="str">
            <v>Vacio</v>
          </cell>
          <cell r="BD41" t="str">
            <v>Vacio</v>
          </cell>
          <cell r="BE41" t="str">
            <v>Vacio</v>
          </cell>
          <cell r="BF41" t="str">
            <v>Vacio</v>
          </cell>
          <cell r="BG41" t="str">
            <v>Vacio</v>
          </cell>
          <cell r="BH41" t="str">
            <v>Vacio</v>
          </cell>
          <cell r="BI41" t="str">
            <v>Vacio</v>
          </cell>
          <cell r="BJ41" t="str">
            <v>Vacio</v>
          </cell>
          <cell r="BK41" t="str">
            <v>Vacio</v>
          </cell>
          <cell r="BL41" t="str">
            <v>Vacio</v>
          </cell>
          <cell r="BM41" t="str">
            <v>Vacio</v>
          </cell>
          <cell r="BN41" t="str">
            <v>Vacio</v>
          </cell>
          <cell r="BO41" t="str">
            <v>Vacio</v>
          </cell>
          <cell r="BP41" t="str">
            <v>Vacio</v>
          </cell>
          <cell r="BQ41" t="str">
            <v>Vacio</v>
          </cell>
          <cell r="BR41" t="str">
            <v>Vacio</v>
          </cell>
          <cell r="BS41" t="str">
            <v>Vacio</v>
          </cell>
          <cell r="BT41" t="str">
            <v>Vacio</v>
          </cell>
          <cell r="BU41" t="str">
            <v>Vacio</v>
          </cell>
          <cell r="BV41">
            <v>43273.451493055552</v>
          </cell>
          <cell r="BW41">
            <v>69</v>
          </cell>
          <cell r="BX41" t="str">
            <v>Validado Correctamente</v>
          </cell>
          <cell r="BY41" t="str">
            <v>NO</v>
          </cell>
          <cell r="BZ41" t="str">
            <v>Vacio</v>
          </cell>
          <cell r="CA41" t="str">
            <v>Vacio</v>
          </cell>
          <cell r="CB41" t="str">
            <v>Vacio</v>
          </cell>
          <cell r="CC41" t="str">
            <v>Vacio</v>
          </cell>
          <cell r="CD41" t="str">
            <v>Vacio</v>
          </cell>
          <cell r="CE41" t="str">
            <v>Vacio</v>
          </cell>
          <cell r="CF41" t="str">
            <v>Vacio</v>
          </cell>
          <cell r="CG41" t="str">
            <v>Vacio</v>
          </cell>
          <cell r="CH41" t="str">
            <v>Vacio</v>
          </cell>
          <cell r="CI41" t="str">
            <v>Vacio</v>
          </cell>
          <cell r="CJ41" t="str">
            <v>Vacio</v>
          </cell>
          <cell r="CK41" t="str">
            <v>Vacio</v>
          </cell>
          <cell r="CL41" t="str">
            <v>Vacio</v>
          </cell>
          <cell r="CM41" t="str">
            <v>Vacio</v>
          </cell>
          <cell r="CN41" t="str">
            <v>Vacio</v>
          </cell>
          <cell r="CO41" t="str">
            <v>Vacio</v>
          </cell>
          <cell r="CP41" t="str">
            <v>Vacio</v>
          </cell>
          <cell r="CQ41" t="str">
            <v>Vacio</v>
          </cell>
          <cell r="CR41" t="str">
            <v>Vacio</v>
          </cell>
          <cell r="CS41" t="str">
            <v>Vacio</v>
          </cell>
          <cell r="CT41" t="str">
            <v>Vacio</v>
          </cell>
          <cell r="CU41" t="str">
            <v>Vacio</v>
          </cell>
          <cell r="CV41" t="str">
            <v>Vacio</v>
          </cell>
          <cell r="CW41" t="str">
            <v>Vacio</v>
          </cell>
        </row>
        <row r="42">
          <cell r="A42">
            <v>1217</v>
          </cell>
          <cell r="B42" t="str">
            <v>UNIVERSIDAD DE SUCRE</v>
          </cell>
          <cell r="C42" t="str">
            <v>PUBLICA</v>
          </cell>
          <cell r="D42" t="str">
            <v>Universidad</v>
          </cell>
          <cell r="E42" t="str">
            <v>Vacio</v>
          </cell>
          <cell r="F42">
            <v>43231.636967592596</v>
          </cell>
          <cell r="G42">
            <v>3755</v>
          </cell>
          <cell r="H42" t="str">
            <v>Validado Correctamente</v>
          </cell>
          <cell r="I42" t="str">
            <v>NO</v>
          </cell>
          <cell r="J42">
            <v>43172.414814814816</v>
          </cell>
          <cell r="K42">
            <v>1109</v>
          </cell>
          <cell r="L42" t="str">
            <v>Validado Correctamente</v>
          </cell>
          <cell r="M42" t="str">
            <v>NO</v>
          </cell>
          <cell r="N42">
            <v>43236.741712962961</v>
          </cell>
          <cell r="O42">
            <v>773</v>
          </cell>
          <cell r="P42" t="str">
            <v>Validado Correctamente</v>
          </cell>
          <cell r="Q42" t="str">
            <v>NO</v>
          </cell>
          <cell r="R42">
            <v>43424.77548611111</v>
          </cell>
          <cell r="S42">
            <v>5577</v>
          </cell>
          <cell r="T42" t="str">
            <v>Validado con Errores</v>
          </cell>
          <cell r="U42" t="str">
            <v>SI</v>
          </cell>
          <cell r="V42">
            <v>43276.728460648148</v>
          </cell>
          <cell r="W42">
            <v>49</v>
          </cell>
          <cell r="X42" t="str">
            <v>Validado Correctamente</v>
          </cell>
          <cell r="Y42" t="str">
            <v>NO</v>
          </cell>
          <cell r="Z42" t="str">
            <v>Vacio</v>
          </cell>
          <cell r="AA42" t="str">
            <v>Vacio</v>
          </cell>
          <cell r="AB42" t="str">
            <v>Vacio</v>
          </cell>
          <cell r="AC42" t="str">
            <v>Vacio</v>
          </cell>
          <cell r="AD42" t="str">
            <v>Vacio</v>
          </cell>
          <cell r="AE42" t="str">
            <v>Vacio</v>
          </cell>
          <cell r="AF42" t="str">
            <v>Vacio</v>
          </cell>
          <cell r="AG42" t="str">
            <v>Vacio</v>
          </cell>
          <cell r="AH42">
            <v>43249.672581018516</v>
          </cell>
          <cell r="AI42">
            <v>464</v>
          </cell>
          <cell r="AJ42" t="str">
            <v>Validado Correctamente</v>
          </cell>
          <cell r="AK42" t="str">
            <v>NO</v>
          </cell>
          <cell r="AL42">
            <v>43382.414074074077</v>
          </cell>
          <cell r="AM42" t="str">
            <v>CARGUE 0</v>
          </cell>
          <cell r="AN42" t="str">
            <v>Cargue en cero</v>
          </cell>
          <cell r="AO42" t="str">
            <v>SI</v>
          </cell>
          <cell r="AP42">
            <v>43382.413819444446</v>
          </cell>
          <cell r="AQ42" t="str">
            <v>CARGUE 0</v>
          </cell>
          <cell r="AR42" t="str">
            <v>Cargue en cero</v>
          </cell>
          <cell r="AS42" t="str">
            <v>SI</v>
          </cell>
          <cell r="AT42">
            <v>43381.666932870372</v>
          </cell>
          <cell r="AU42" t="str">
            <v>CARGUE 0</v>
          </cell>
          <cell r="AV42" t="str">
            <v>Cargue en cero</v>
          </cell>
          <cell r="AW42" t="str">
            <v>SI</v>
          </cell>
          <cell r="AX42">
            <v>43382.513564814813</v>
          </cell>
          <cell r="AY42">
            <v>9</v>
          </cell>
          <cell r="AZ42" t="str">
            <v>Validado Correctamente</v>
          </cell>
          <cell r="BA42" t="str">
            <v>SI</v>
          </cell>
          <cell r="BB42">
            <v>43381.666550925926</v>
          </cell>
          <cell r="BC42" t="str">
            <v>CARGUE 0</v>
          </cell>
          <cell r="BD42" t="str">
            <v>Cargue en cero</v>
          </cell>
          <cell r="BE42" t="str">
            <v>SI</v>
          </cell>
          <cell r="BF42">
            <v>43381.666481481479</v>
          </cell>
          <cell r="BG42" t="str">
            <v>CARGUE 0</v>
          </cell>
          <cell r="BH42" t="str">
            <v>Cargue en cero</v>
          </cell>
          <cell r="BI42" t="str">
            <v>SI</v>
          </cell>
          <cell r="BJ42">
            <v>43381.666238425925</v>
          </cell>
          <cell r="BK42" t="str">
            <v>CARGUE 0</v>
          </cell>
          <cell r="BL42" t="str">
            <v>Cargue en cero</v>
          </cell>
          <cell r="BM42" t="str">
            <v>SI</v>
          </cell>
          <cell r="BN42">
            <v>43382.507881944446</v>
          </cell>
          <cell r="BO42">
            <v>20</v>
          </cell>
          <cell r="BP42" t="str">
            <v>Validado Correctamente</v>
          </cell>
          <cell r="BQ42" t="str">
            <v>SI</v>
          </cell>
          <cell r="BR42">
            <v>43384.646481481483</v>
          </cell>
          <cell r="BS42">
            <v>1</v>
          </cell>
          <cell r="BT42" t="str">
            <v>Validado Correctamente</v>
          </cell>
          <cell r="BU42" t="str">
            <v>SI</v>
          </cell>
          <cell r="BV42">
            <v>43382.017638888887</v>
          </cell>
          <cell r="BW42">
            <v>13</v>
          </cell>
          <cell r="BX42" t="str">
            <v>Validado Correctamente</v>
          </cell>
          <cell r="BY42" t="str">
            <v>SI</v>
          </cell>
          <cell r="BZ42" t="str">
            <v>Vacio</v>
          </cell>
          <cell r="CA42" t="str">
            <v>Vacio</v>
          </cell>
          <cell r="CB42" t="str">
            <v>Validado Correctamente</v>
          </cell>
          <cell r="CC42" t="str">
            <v>Vacio</v>
          </cell>
          <cell r="CD42">
            <v>43384.513599537036</v>
          </cell>
          <cell r="CE42" t="str">
            <v>CARGUE 0</v>
          </cell>
          <cell r="CF42" t="str">
            <v>Cargue en cero</v>
          </cell>
          <cell r="CG42" t="str">
            <v>SI</v>
          </cell>
          <cell r="CH42">
            <v>43382.503078703703</v>
          </cell>
          <cell r="CI42">
            <v>13</v>
          </cell>
          <cell r="CJ42" t="str">
            <v>Validado Correctamente</v>
          </cell>
          <cell r="CK42" t="str">
            <v>SI</v>
          </cell>
          <cell r="CL42">
            <v>43384.615023148152</v>
          </cell>
          <cell r="CM42">
            <v>0</v>
          </cell>
          <cell r="CN42" t="str">
            <v>Validado Correctamente</v>
          </cell>
          <cell r="CO42" t="str">
            <v>SI</v>
          </cell>
          <cell r="CP42">
            <v>43384.699918981481</v>
          </cell>
          <cell r="CQ42">
            <v>0</v>
          </cell>
          <cell r="CR42" t="str">
            <v>Validado Correctamente</v>
          </cell>
          <cell r="CS42" t="str">
            <v>SI</v>
          </cell>
          <cell r="CT42">
            <v>43384.699976851851</v>
          </cell>
          <cell r="CU42">
            <v>0</v>
          </cell>
          <cell r="CV42" t="str">
            <v>Validado Correctamente</v>
          </cell>
          <cell r="CW42" t="str">
            <v>SI</v>
          </cell>
        </row>
        <row r="43">
          <cell r="A43">
            <v>1218</v>
          </cell>
          <cell r="B43" t="str">
            <v>UNIVERSIDAD DE LA GUAJIRA</v>
          </cell>
          <cell r="C43" t="str">
            <v>PUBLICA</v>
          </cell>
          <cell r="D43" t="str">
            <v>Universidad</v>
          </cell>
          <cell r="E43" t="str">
            <v>Vacio</v>
          </cell>
          <cell r="F43">
            <v>43272.789178240739</v>
          </cell>
          <cell r="G43">
            <v>4493</v>
          </cell>
          <cell r="H43" t="str">
            <v>Validado Correctamente</v>
          </cell>
          <cell r="I43" t="str">
            <v>NO</v>
          </cell>
          <cell r="J43">
            <v>43258.390648148146</v>
          </cell>
          <cell r="K43">
            <v>2598</v>
          </cell>
          <cell r="L43" t="str">
            <v>Validado Correctamente</v>
          </cell>
          <cell r="M43" t="str">
            <v>NO</v>
          </cell>
          <cell r="N43">
            <v>43277.503067129626</v>
          </cell>
          <cell r="O43">
            <v>2123</v>
          </cell>
          <cell r="P43" t="str">
            <v>Validado Correctamente</v>
          </cell>
          <cell r="Q43" t="str">
            <v>NO</v>
          </cell>
          <cell r="R43">
            <v>43334.459722222222</v>
          </cell>
          <cell r="S43">
            <v>14886</v>
          </cell>
          <cell r="T43" t="str">
            <v>Validado Correctamente</v>
          </cell>
          <cell r="U43" t="str">
            <v>SI</v>
          </cell>
          <cell r="V43">
            <v>43371.477997685186</v>
          </cell>
          <cell r="W43">
            <v>298</v>
          </cell>
          <cell r="X43" t="str">
            <v>Validado Correctamente</v>
          </cell>
          <cell r="Y43" t="str">
            <v>SI</v>
          </cell>
          <cell r="Z43">
            <v>42990.702291666668</v>
          </cell>
          <cell r="AA43">
            <v>68</v>
          </cell>
          <cell r="AB43" t="str">
            <v>Validado Correctamente</v>
          </cell>
          <cell r="AC43" t="str">
            <v>NO</v>
          </cell>
          <cell r="AD43">
            <v>43279.676388888889</v>
          </cell>
          <cell r="AE43">
            <v>1</v>
          </cell>
          <cell r="AF43" t="str">
            <v>Validado Correctamente</v>
          </cell>
          <cell r="AG43" t="str">
            <v>NO</v>
          </cell>
          <cell r="AH43">
            <v>43286.941006944442</v>
          </cell>
          <cell r="AI43">
            <v>1370</v>
          </cell>
          <cell r="AJ43" t="str">
            <v>Validado Correctamente</v>
          </cell>
          <cell r="AK43" t="str">
            <v>SI</v>
          </cell>
          <cell r="AL43">
            <v>43273.705590277779</v>
          </cell>
          <cell r="AM43">
            <v>7</v>
          </cell>
          <cell r="AN43" t="str">
            <v>Validado Correctamente</v>
          </cell>
          <cell r="AO43" t="str">
            <v>NO</v>
          </cell>
          <cell r="AP43">
            <v>43273.705729166664</v>
          </cell>
          <cell r="AQ43">
            <v>21</v>
          </cell>
          <cell r="AR43" t="str">
            <v>Validado Correctamente</v>
          </cell>
          <cell r="AS43" t="str">
            <v>NO</v>
          </cell>
          <cell r="AT43">
            <v>43273.820393518516</v>
          </cell>
          <cell r="AU43">
            <v>8</v>
          </cell>
          <cell r="AV43" t="str">
            <v>Validado Correctamente</v>
          </cell>
          <cell r="AW43" t="str">
            <v>NO</v>
          </cell>
          <cell r="AX43">
            <v>43273.820416666669</v>
          </cell>
          <cell r="AY43">
            <v>2</v>
          </cell>
          <cell r="AZ43" t="str">
            <v>Validado Correctamente</v>
          </cell>
          <cell r="BA43" t="str">
            <v>NO</v>
          </cell>
          <cell r="BB43" t="str">
            <v>Vacio</v>
          </cell>
          <cell r="BC43" t="str">
            <v>Vacio</v>
          </cell>
          <cell r="BD43" t="str">
            <v>Vacio</v>
          </cell>
          <cell r="BE43" t="str">
            <v>Vacio</v>
          </cell>
          <cell r="BF43">
            <v>43273.788900462961</v>
          </cell>
          <cell r="BG43">
            <v>2</v>
          </cell>
          <cell r="BH43" t="str">
            <v>Validado Correctamente</v>
          </cell>
          <cell r="BI43" t="str">
            <v>NO</v>
          </cell>
          <cell r="BJ43" t="str">
            <v>Vacio</v>
          </cell>
          <cell r="BK43" t="str">
            <v>Vacio</v>
          </cell>
          <cell r="BL43" t="str">
            <v>Vacio</v>
          </cell>
          <cell r="BM43" t="str">
            <v>Vacio</v>
          </cell>
          <cell r="BN43">
            <v>43290.695798611108</v>
          </cell>
          <cell r="BO43">
            <v>48</v>
          </cell>
          <cell r="BP43" t="str">
            <v>Validado Correctamente</v>
          </cell>
          <cell r="BQ43" t="str">
            <v>SI</v>
          </cell>
          <cell r="BR43">
            <v>43271.756828703707</v>
          </cell>
          <cell r="BS43">
            <v>28</v>
          </cell>
          <cell r="BT43" t="str">
            <v>Validado Correctamente</v>
          </cell>
          <cell r="BU43" t="str">
            <v>NO</v>
          </cell>
          <cell r="BV43">
            <v>43271.861574074072</v>
          </cell>
          <cell r="BW43">
            <v>47</v>
          </cell>
          <cell r="BX43" t="str">
            <v>Validado Correctamente</v>
          </cell>
          <cell r="BY43" t="str">
            <v>NO</v>
          </cell>
          <cell r="BZ43">
            <v>43278.759166666663</v>
          </cell>
          <cell r="CA43">
            <v>178</v>
          </cell>
          <cell r="CB43" t="str">
            <v>Validado Correctamente</v>
          </cell>
          <cell r="CC43" t="str">
            <v>NO</v>
          </cell>
          <cell r="CD43">
            <v>43279.542962962965</v>
          </cell>
          <cell r="CE43" t="str">
            <v>CARGUE 0</v>
          </cell>
          <cell r="CF43" t="str">
            <v>Cargue en cero</v>
          </cell>
          <cell r="CG43" t="str">
            <v>NO</v>
          </cell>
          <cell r="CH43">
            <v>43280.567488425928</v>
          </cell>
          <cell r="CI43">
            <v>4</v>
          </cell>
          <cell r="CJ43" t="str">
            <v>Validado Correctamente</v>
          </cell>
          <cell r="CK43" t="str">
            <v>NO</v>
          </cell>
          <cell r="CL43">
            <v>43279.698020833333</v>
          </cell>
          <cell r="CM43">
            <v>5</v>
          </cell>
          <cell r="CN43" t="str">
            <v>Validado Correctamente</v>
          </cell>
          <cell r="CO43" t="str">
            <v>NO</v>
          </cell>
          <cell r="CP43">
            <v>43280.62703703704</v>
          </cell>
          <cell r="CQ43">
            <v>11</v>
          </cell>
          <cell r="CR43" t="str">
            <v>Validado Correctamente</v>
          </cell>
          <cell r="CS43" t="str">
            <v>NO</v>
          </cell>
          <cell r="CT43">
            <v>43279.543425925927</v>
          </cell>
          <cell r="CU43" t="str">
            <v>CARGUE 0</v>
          </cell>
          <cell r="CV43" t="str">
            <v>Cargue en cero</v>
          </cell>
          <cell r="CW43" t="str">
            <v>NO</v>
          </cell>
        </row>
        <row r="44">
          <cell r="A44">
            <v>1219</v>
          </cell>
          <cell r="B44" t="str">
            <v>UNIVERSIDAD DE ANTIOQUIA</v>
          </cell>
          <cell r="C44" t="str">
            <v>PUBLICA</v>
          </cell>
          <cell r="D44" t="str">
            <v>Universidad</v>
          </cell>
          <cell r="E44" t="str">
            <v>1201</v>
          </cell>
          <cell r="F44">
            <v>43175.608171296299</v>
          </cell>
          <cell r="G44">
            <v>985</v>
          </cell>
          <cell r="H44" t="str">
            <v>Validado Correctamente</v>
          </cell>
          <cell r="I44" t="str">
            <v>NO</v>
          </cell>
          <cell r="J44">
            <v>43176.390983796293</v>
          </cell>
          <cell r="K44">
            <v>148</v>
          </cell>
          <cell r="L44" t="str">
            <v>Validado Correctamente</v>
          </cell>
          <cell r="M44" t="str">
            <v>NO</v>
          </cell>
          <cell r="N44">
            <v>43190.873854166668</v>
          </cell>
          <cell r="O44">
            <v>111</v>
          </cell>
          <cell r="P44" t="str">
            <v>Validado Correctamente</v>
          </cell>
          <cell r="Q44" t="str">
            <v>NO</v>
          </cell>
          <cell r="R44">
            <v>43423.71329861111</v>
          </cell>
          <cell r="S44">
            <v>633</v>
          </cell>
          <cell r="T44" t="str">
            <v>Validado Correctamente</v>
          </cell>
          <cell r="U44" t="str">
            <v>SI</v>
          </cell>
          <cell r="V44">
            <v>43438.890092592592</v>
          </cell>
          <cell r="W44">
            <v>13</v>
          </cell>
          <cell r="X44" t="str">
            <v>Validado Correctamente</v>
          </cell>
          <cell r="Y44" t="str">
            <v>SI</v>
          </cell>
          <cell r="Z44">
            <v>42990.371747685182</v>
          </cell>
          <cell r="AA44">
            <v>11</v>
          </cell>
          <cell r="AB44" t="str">
            <v>Validado Correctamente</v>
          </cell>
          <cell r="AC44" t="str">
            <v>NO</v>
          </cell>
          <cell r="AD44">
            <v>43281.849641203706</v>
          </cell>
          <cell r="AE44">
            <v>1</v>
          </cell>
          <cell r="AF44" t="str">
            <v>Validado Correctamente</v>
          </cell>
          <cell r="AG44" t="str">
            <v>Vacio</v>
          </cell>
          <cell r="AH44">
            <v>43281.502071759256</v>
          </cell>
          <cell r="AI44">
            <v>746</v>
          </cell>
          <cell r="AJ44" t="str">
            <v>Validado Correctamente</v>
          </cell>
          <cell r="AK44" t="str">
            <v>Vacio</v>
          </cell>
          <cell r="AL44">
            <v>43276.383657407408</v>
          </cell>
          <cell r="AM44" t="str">
            <v>CARGUE 0</v>
          </cell>
          <cell r="AN44" t="str">
            <v>Cargue en cero</v>
          </cell>
          <cell r="AO44" t="str">
            <v>NO</v>
          </cell>
          <cell r="AP44">
            <v>43276.383530092593</v>
          </cell>
          <cell r="AQ44" t="str">
            <v>CARGUE 0</v>
          </cell>
          <cell r="AR44" t="str">
            <v>Cargue en cero</v>
          </cell>
          <cell r="AS44" t="str">
            <v>NO</v>
          </cell>
          <cell r="AT44">
            <v>43276.383611111109</v>
          </cell>
          <cell r="AU44" t="str">
            <v>CARGUE 0</v>
          </cell>
          <cell r="AV44" t="str">
            <v>Cargue en cero</v>
          </cell>
          <cell r="AW44" t="str">
            <v>NO</v>
          </cell>
          <cell r="AX44">
            <v>43281.881215277775</v>
          </cell>
          <cell r="AY44" t="str">
            <v>CARGUE 0</v>
          </cell>
          <cell r="AZ44" t="str">
            <v>Validado Correctamente</v>
          </cell>
          <cell r="BA44" t="str">
            <v>NO</v>
          </cell>
          <cell r="BB44">
            <v>43276.383784722224</v>
          </cell>
          <cell r="BC44" t="str">
            <v>CARGUE 0</v>
          </cell>
          <cell r="BD44" t="str">
            <v>Cargue en cero</v>
          </cell>
          <cell r="BE44" t="str">
            <v>NO</v>
          </cell>
          <cell r="BF44">
            <v>43276.383819444447</v>
          </cell>
          <cell r="BG44" t="str">
            <v>CARGUE 0</v>
          </cell>
          <cell r="BH44" t="str">
            <v>Cargue en cero</v>
          </cell>
          <cell r="BI44" t="str">
            <v>NO</v>
          </cell>
          <cell r="BJ44">
            <v>43276.383877314816</v>
          </cell>
          <cell r="BK44" t="str">
            <v>CARGUE 0</v>
          </cell>
          <cell r="BL44" t="str">
            <v>Cargue en cero</v>
          </cell>
          <cell r="BM44" t="str">
            <v>NO</v>
          </cell>
          <cell r="BN44">
            <v>43276.437106481484</v>
          </cell>
          <cell r="BO44" t="str">
            <v>CARGUE 0</v>
          </cell>
          <cell r="BP44" t="str">
            <v>Validado Correctamente</v>
          </cell>
          <cell r="BQ44" t="str">
            <v>NO</v>
          </cell>
          <cell r="BR44">
            <v>43280.651759259257</v>
          </cell>
          <cell r="BS44" t="str">
            <v>CARGUE 0</v>
          </cell>
          <cell r="BT44" t="str">
            <v>Cargue en cero</v>
          </cell>
          <cell r="BU44" t="str">
            <v>NO</v>
          </cell>
          <cell r="BV44" t="str">
            <v>Vacio</v>
          </cell>
          <cell r="BW44" t="str">
            <v>Vacio</v>
          </cell>
          <cell r="BX44" t="str">
            <v>Vacio</v>
          </cell>
          <cell r="BY44" t="str">
            <v>Vacio</v>
          </cell>
          <cell r="BZ44">
            <v>43280.652083333334</v>
          </cell>
          <cell r="CA44" t="str">
            <v>CARGUE 0</v>
          </cell>
          <cell r="CB44" t="str">
            <v>Cargue en cero</v>
          </cell>
          <cell r="CC44" t="str">
            <v>NO</v>
          </cell>
          <cell r="CD44">
            <v>43280.652048611111</v>
          </cell>
          <cell r="CE44" t="str">
            <v>CARGUE 0</v>
          </cell>
          <cell r="CF44" t="str">
            <v>Cargue en cero</v>
          </cell>
          <cell r="CG44" t="str">
            <v>NO</v>
          </cell>
          <cell r="CH44">
            <v>43280.652013888888</v>
          </cell>
          <cell r="CI44" t="str">
            <v>CARGUE 0</v>
          </cell>
          <cell r="CJ44" t="str">
            <v>Cargue en cero</v>
          </cell>
          <cell r="CK44" t="str">
            <v>NO</v>
          </cell>
          <cell r="CL44">
            <v>43280.65216435185</v>
          </cell>
          <cell r="CM44" t="str">
            <v>CARGUE 0</v>
          </cell>
          <cell r="CN44" t="str">
            <v>Cargue en cero</v>
          </cell>
          <cell r="CO44" t="str">
            <v>NO</v>
          </cell>
          <cell r="CP44">
            <v>43280.652129629627</v>
          </cell>
          <cell r="CQ44" t="str">
            <v>CARGUE 0</v>
          </cell>
          <cell r="CR44" t="str">
            <v>Cargue en cero</v>
          </cell>
          <cell r="CS44" t="str">
            <v>NO</v>
          </cell>
          <cell r="CT44">
            <v>43280.652187500003</v>
          </cell>
          <cell r="CU44" t="str">
            <v>CARGUE 0</v>
          </cell>
          <cell r="CV44" t="str">
            <v>Cargue en cero</v>
          </cell>
          <cell r="CW44" t="str">
            <v>NO</v>
          </cell>
        </row>
        <row r="45">
          <cell r="A45">
            <v>1220</v>
          </cell>
          <cell r="B45" t="str">
            <v>UNIVERSIDAD DE ANTIOQUIA</v>
          </cell>
          <cell r="C45" t="str">
            <v>PUBLICA</v>
          </cell>
          <cell r="D45" t="str">
            <v>Universidad</v>
          </cell>
          <cell r="E45" t="str">
            <v>1201</v>
          </cell>
          <cell r="F45">
            <v>43175.610034722224</v>
          </cell>
          <cell r="G45">
            <v>90</v>
          </cell>
          <cell r="H45" t="str">
            <v>Validado Correctamente</v>
          </cell>
          <cell r="I45" t="str">
            <v>NO</v>
          </cell>
          <cell r="J45">
            <v>43176.392650462964</v>
          </cell>
          <cell r="K45">
            <v>45</v>
          </cell>
          <cell r="L45" t="str">
            <v>Validado Correctamente</v>
          </cell>
          <cell r="M45" t="str">
            <v>NO</v>
          </cell>
          <cell r="N45">
            <v>43190.874756944446</v>
          </cell>
          <cell r="O45">
            <v>39</v>
          </cell>
          <cell r="P45" t="str">
            <v>Validado Correctamente</v>
          </cell>
          <cell r="Q45" t="str">
            <v>NO</v>
          </cell>
          <cell r="R45">
            <v>43201.660671296297</v>
          </cell>
          <cell r="S45">
            <v>338</v>
          </cell>
          <cell r="T45" t="str">
            <v>Validado con Errores</v>
          </cell>
          <cell r="U45" t="str">
            <v>NO</v>
          </cell>
          <cell r="V45">
            <v>43292.563194444447</v>
          </cell>
          <cell r="W45">
            <v>13</v>
          </cell>
          <cell r="X45" t="str">
            <v>Validado Correctamente</v>
          </cell>
          <cell r="Y45" t="str">
            <v>NO</v>
          </cell>
          <cell r="Z45">
            <v>42990.372442129628</v>
          </cell>
          <cell r="AA45">
            <v>9</v>
          </cell>
          <cell r="AB45" t="str">
            <v>Validado Correctamente</v>
          </cell>
          <cell r="AC45" t="str">
            <v>NO</v>
          </cell>
          <cell r="AD45">
            <v>43281.849652777775</v>
          </cell>
          <cell r="AE45">
            <v>1</v>
          </cell>
          <cell r="AF45" t="str">
            <v>Validado Correctamente</v>
          </cell>
          <cell r="AG45" t="str">
            <v>Vacio</v>
          </cell>
          <cell r="AH45">
            <v>43280.649930555555</v>
          </cell>
          <cell r="AI45">
            <v>201</v>
          </cell>
          <cell r="AJ45" t="str">
            <v>Validado Correctamente</v>
          </cell>
          <cell r="AK45" t="str">
            <v>NO</v>
          </cell>
          <cell r="AL45">
            <v>43276.386608796296</v>
          </cell>
          <cell r="AM45" t="str">
            <v>CARGUE 0</v>
          </cell>
          <cell r="AN45" t="str">
            <v>Cargue en cero</v>
          </cell>
          <cell r="AO45" t="str">
            <v>NO</v>
          </cell>
          <cell r="AP45">
            <v>43276.385185185187</v>
          </cell>
          <cell r="AQ45" t="str">
            <v>CARGUE 0</v>
          </cell>
          <cell r="AR45" t="str">
            <v>Cargue en cero</v>
          </cell>
          <cell r="AS45" t="str">
            <v>NO</v>
          </cell>
          <cell r="AT45">
            <v>43276.386562500003</v>
          </cell>
          <cell r="AU45" t="str">
            <v>CARGUE 0</v>
          </cell>
          <cell r="AV45" t="str">
            <v>Cargue en cero</v>
          </cell>
          <cell r="AW45" t="str">
            <v>NO</v>
          </cell>
          <cell r="AX45">
            <v>43276.386620370373</v>
          </cell>
          <cell r="AY45" t="str">
            <v>CARGUE 0</v>
          </cell>
          <cell r="AZ45" t="str">
            <v>Cargue en cero</v>
          </cell>
          <cell r="BA45" t="str">
            <v>NO</v>
          </cell>
          <cell r="BB45">
            <v>43276.386689814812</v>
          </cell>
          <cell r="BC45" t="str">
            <v>CARGUE 0</v>
          </cell>
          <cell r="BD45" t="str">
            <v>Cargue en cero</v>
          </cell>
          <cell r="BE45" t="str">
            <v>NO</v>
          </cell>
          <cell r="BF45">
            <v>43276.386736111112</v>
          </cell>
          <cell r="BG45" t="str">
            <v>CARGUE 0</v>
          </cell>
          <cell r="BH45" t="str">
            <v>Cargue en cero</v>
          </cell>
          <cell r="BI45" t="str">
            <v>NO</v>
          </cell>
          <cell r="BJ45">
            <v>43276.386770833335</v>
          </cell>
          <cell r="BK45" t="str">
            <v>CARGUE 0</v>
          </cell>
          <cell r="BL45" t="str">
            <v>Cargue en cero</v>
          </cell>
          <cell r="BM45" t="str">
            <v>NO</v>
          </cell>
          <cell r="BN45">
            <v>43276.385138888887</v>
          </cell>
          <cell r="BO45" t="str">
            <v>CARGUE 0</v>
          </cell>
          <cell r="BP45" t="str">
            <v>Cargue en cero</v>
          </cell>
          <cell r="BQ45" t="str">
            <v>NO</v>
          </cell>
          <cell r="BR45">
            <v>43280.658391203702</v>
          </cell>
          <cell r="BS45" t="str">
            <v>CARGUE 0</v>
          </cell>
          <cell r="BT45" t="str">
            <v>Cargue en cero</v>
          </cell>
          <cell r="BU45" t="str">
            <v>NO</v>
          </cell>
          <cell r="BV45" t="str">
            <v>Vacio</v>
          </cell>
          <cell r="BW45" t="str">
            <v>Vacio</v>
          </cell>
          <cell r="BX45" t="str">
            <v>Vacio</v>
          </cell>
          <cell r="BY45" t="str">
            <v>Vacio</v>
          </cell>
          <cell r="BZ45">
            <v>43280.658067129632</v>
          </cell>
          <cell r="CA45" t="str">
            <v>CARGUE 0</v>
          </cell>
          <cell r="CB45" t="str">
            <v>Cargue en cero</v>
          </cell>
          <cell r="CC45" t="str">
            <v>NO</v>
          </cell>
          <cell r="CD45">
            <v>43280.658032407409</v>
          </cell>
          <cell r="CE45" t="str">
            <v>CARGUE 0</v>
          </cell>
          <cell r="CF45" t="str">
            <v>Cargue en cero</v>
          </cell>
          <cell r="CG45" t="str">
            <v>NO</v>
          </cell>
          <cell r="CH45">
            <v>43280.658067129632</v>
          </cell>
          <cell r="CI45" t="str">
            <v>CARGUE 0</v>
          </cell>
          <cell r="CJ45" t="str">
            <v>Cargue en cero</v>
          </cell>
          <cell r="CK45" t="str">
            <v>NO</v>
          </cell>
          <cell r="CL45">
            <v>43280.658206018517</v>
          </cell>
          <cell r="CM45" t="str">
            <v>CARGUE 0</v>
          </cell>
          <cell r="CN45" t="str">
            <v>Cargue en cero</v>
          </cell>
          <cell r="CO45" t="str">
            <v>NO</v>
          </cell>
          <cell r="CP45">
            <v>43280.658090277779</v>
          </cell>
          <cell r="CQ45" t="str">
            <v>CARGUE 0</v>
          </cell>
          <cell r="CR45" t="str">
            <v>Cargue en cero</v>
          </cell>
          <cell r="CS45" t="str">
            <v>NO</v>
          </cell>
          <cell r="CT45">
            <v>43280.658252314817</v>
          </cell>
          <cell r="CU45" t="str">
            <v>CARGUE 0</v>
          </cell>
          <cell r="CV45" t="str">
            <v>Cargue en cero</v>
          </cell>
          <cell r="CW45" t="str">
            <v>NO</v>
          </cell>
        </row>
        <row r="46">
          <cell r="A46">
            <v>1221</v>
          </cell>
          <cell r="B46" t="str">
            <v>UNIVERSIDAD DE ANTIOQUIA</v>
          </cell>
          <cell r="C46" t="str">
            <v>PUBLICA</v>
          </cell>
          <cell r="D46" t="str">
            <v>Universidad</v>
          </cell>
          <cell r="E46" t="str">
            <v>1201</v>
          </cell>
          <cell r="F46">
            <v>43175.61141203704</v>
          </cell>
          <cell r="G46">
            <v>27</v>
          </cell>
          <cell r="H46" t="str">
            <v>Validado Correctamente</v>
          </cell>
          <cell r="I46" t="str">
            <v>NO</v>
          </cell>
          <cell r="J46">
            <v>43176.396620370368</v>
          </cell>
          <cell r="K46">
            <v>14</v>
          </cell>
          <cell r="L46" t="str">
            <v>Validado Correctamente</v>
          </cell>
          <cell r="M46" t="str">
            <v>NO</v>
          </cell>
          <cell r="N46">
            <v>43191.026076388887</v>
          </cell>
          <cell r="O46">
            <v>14</v>
          </cell>
          <cell r="P46" t="str">
            <v>Validado Correctamente</v>
          </cell>
          <cell r="Q46" t="str">
            <v>NO</v>
          </cell>
          <cell r="R46">
            <v>43424.393969907411</v>
          </cell>
          <cell r="S46">
            <v>165</v>
          </cell>
          <cell r="T46" t="str">
            <v>Validado Correctamente</v>
          </cell>
          <cell r="U46" t="str">
            <v>SI</v>
          </cell>
          <cell r="V46">
            <v>43292.567314814813</v>
          </cell>
          <cell r="W46">
            <v>32</v>
          </cell>
          <cell r="X46" t="str">
            <v>Validado Correctamente</v>
          </cell>
          <cell r="Y46" t="str">
            <v>NO</v>
          </cell>
          <cell r="Z46">
            <v>42990.382280092592</v>
          </cell>
          <cell r="AA46">
            <v>4</v>
          </cell>
          <cell r="AB46" t="str">
            <v>Validado Correctamente</v>
          </cell>
          <cell r="AC46" t="str">
            <v>NO</v>
          </cell>
          <cell r="AD46">
            <v>43281.849664351852</v>
          </cell>
          <cell r="AE46">
            <v>1</v>
          </cell>
          <cell r="AF46" t="str">
            <v>Validado Correctamente</v>
          </cell>
          <cell r="AG46" t="str">
            <v>Vacio</v>
          </cell>
          <cell r="AH46">
            <v>43280.649976851855</v>
          </cell>
          <cell r="AI46">
            <v>186</v>
          </cell>
          <cell r="AJ46" t="str">
            <v>Validado Correctamente</v>
          </cell>
          <cell r="AK46" t="str">
            <v>NO</v>
          </cell>
          <cell r="AL46">
            <v>43276.387407407405</v>
          </cell>
          <cell r="AM46" t="str">
            <v>CARGUE 0</v>
          </cell>
          <cell r="AN46" t="str">
            <v>Cargue en cero</v>
          </cell>
          <cell r="AO46" t="str">
            <v>NO</v>
          </cell>
          <cell r="AP46">
            <v>43276.387303240743</v>
          </cell>
          <cell r="AQ46" t="str">
            <v>CARGUE 0</v>
          </cell>
          <cell r="AR46" t="str">
            <v>Cargue en cero</v>
          </cell>
          <cell r="AS46" t="str">
            <v>NO</v>
          </cell>
          <cell r="AT46">
            <v>43276.387349537035</v>
          </cell>
          <cell r="AU46" t="str">
            <v>CARGUE 0</v>
          </cell>
          <cell r="AV46" t="str">
            <v>Cargue en cero</v>
          </cell>
          <cell r="AW46" t="str">
            <v>NO</v>
          </cell>
          <cell r="AX46">
            <v>43276.387453703705</v>
          </cell>
          <cell r="AY46" t="str">
            <v>CARGUE 0</v>
          </cell>
          <cell r="AZ46" t="str">
            <v>Cargue en cero</v>
          </cell>
          <cell r="BA46" t="str">
            <v>NO</v>
          </cell>
          <cell r="BB46">
            <v>43276.387488425928</v>
          </cell>
          <cell r="BC46" t="str">
            <v>CARGUE 0</v>
          </cell>
          <cell r="BD46" t="str">
            <v>Cargue en cero</v>
          </cell>
          <cell r="BE46" t="str">
            <v>NO</v>
          </cell>
          <cell r="BF46">
            <v>43276.387523148151</v>
          </cell>
          <cell r="BG46" t="str">
            <v>CARGUE 0</v>
          </cell>
          <cell r="BH46" t="str">
            <v>Cargue en cero</v>
          </cell>
          <cell r="BI46" t="str">
            <v>NO</v>
          </cell>
          <cell r="BJ46">
            <v>43276.387569444443</v>
          </cell>
          <cell r="BK46" t="str">
            <v>CARGUE 0</v>
          </cell>
          <cell r="BL46" t="str">
            <v>Cargue en cero</v>
          </cell>
          <cell r="BM46" t="str">
            <v>NO</v>
          </cell>
          <cell r="BN46">
            <v>43276.38722222222</v>
          </cell>
          <cell r="BO46" t="str">
            <v>CARGUE 0</v>
          </cell>
          <cell r="BP46" t="str">
            <v>Cargue en cero</v>
          </cell>
          <cell r="BQ46" t="str">
            <v>NO</v>
          </cell>
          <cell r="BR46">
            <v>43280.659351851849</v>
          </cell>
          <cell r="BS46" t="str">
            <v>CARGUE 0</v>
          </cell>
          <cell r="BT46" t="str">
            <v>Cargue en cero</v>
          </cell>
          <cell r="BU46" t="str">
            <v>NO</v>
          </cell>
          <cell r="BV46" t="str">
            <v>Vacio</v>
          </cell>
          <cell r="BW46" t="str">
            <v>Vacio</v>
          </cell>
          <cell r="BX46" t="str">
            <v>Vacio</v>
          </cell>
          <cell r="BY46" t="str">
            <v>Vacio</v>
          </cell>
          <cell r="BZ46">
            <v>43280.658958333333</v>
          </cell>
          <cell r="CA46" t="str">
            <v>CARGUE 0</v>
          </cell>
          <cell r="CB46" t="str">
            <v>Cargue en cero</v>
          </cell>
          <cell r="CC46" t="str">
            <v>NO</v>
          </cell>
          <cell r="CD46">
            <v>43280.658854166664</v>
          </cell>
          <cell r="CE46" t="str">
            <v>CARGUE 0</v>
          </cell>
          <cell r="CF46" t="str">
            <v>Cargue en cero</v>
          </cell>
          <cell r="CG46" t="str">
            <v>NO</v>
          </cell>
          <cell r="CH46">
            <v>43280.658819444441</v>
          </cell>
          <cell r="CI46" t="str">
            <v>CARGUE 0</v>
          </cell>
          <cell r="CJ46" t="str">
            <v>Cargue en cero</v>
          </cell>
          <cell r="CK46" t="str">
            <v>NO</v>
          </cell>
          <cell r="CL46">
            <v>43280.659050925926</v>
          </cell>
          <cell r="CM46" t="str">
            <v>CARGUE 0</v>
          </cell>
          <cell r="CN46" t="str">
            <v>Cargue en cero</v>
          </cell>
          <cell r="CO46" t="str">
            <v>NO</v>
          </cell>
          <cell r="CP46">
            <v>43280.658993055556</v>
          </cell>
          <cell r="CQ46" t="str">
            <v>CARGUE 0</v>
          </cell>
          <cell r="CR46" t="str">
            <v>Cargue en cero</v>
          </cell>
          <cell r="CS46" t="str">
            <v>NO</v>
          </cell>
          <cell r="CT46">
            <v>43280.659097222226</v>
          </cell>
          <cell r="CU46" t="str">
            <v>CARGUE 0</v>
          </cell>
          <cell r="CV46" t="str">
            <v>Cargue en cero</v>
          </cell>
          <cell r="CW46" t="str">
            <v>NO</v>
          </cell>
        </row>
        <row r="47">
          <cell r="A47">
            <v>1222</v>
          </cell>
          <cell r="B47" t="str">
            <v>UNIVERSIDAD DE ANTIOQUIA</v>
          </cell>
          <cell r="C47" t="str">
            <v>PUBLICA</v>
          </cell>
          <cell r="D47" t="str">
            <v>Universidad</v>
          </cell>
          <cell r="E47" t="str">
            <v>1201</v>
          </cell>
          <cell r="F47">
            <v>43203.446944444448</v>
          </cell>
          <cell r="G47">
            <v>121</v>
          </cell>
          <cell r="H47" t="str">
            <v>Validado Correctamente</v>
          </cell>
          <cell r="I47" t="str">
            <v>NO</v>
          </cell>
          <cell r="J47">
            <v>43202.670081018521</v>
          </cell>
          <cell r="K47">
            <v>37</v>
          </cell>
          <cell r="L47" t="str">
            <v>Validado Correctamente</v>
          </cell>
          <cell r="M47" t="str">
            <v>NO</v>
          </cell>
          <cell r="N47">
            <v>43203.46056712963</v>
          </cell>
          <cell r="O47">
            <v>27</v>
          </cell>
          <cell r="P47" t="str">
            <v>Validado Correctamente</v>
          </cell>
          <cell r="Q47" t="str">
            <v>NO</v>
          </cell>
          <cell r="R47">
            <v>43203.476539351854</v>
          </cell>
          <cell r="S47">
            <v>91</v>
          </cell>
          <cell r="T47" t="str">
            <v>Validado Correctamente</v>
          </cell>
          <cell r="U47" t="str">
            <v>NO</v>
          </cell>
          <cell r="V47">
            <v>43292.58797453704</v>
          </cell>
          <cell r="W47">
            <v>11</v>
          </cell>
          <cell r="X47" t="str">
            <v>Validado Correctamente</v>
          </cell>
          <cell r="Y47" t="str">
            <v>NO</v>
          </cell>
          <cell r="Z47">
            <v>42990.376446759263</v>
          </cell>
          <cell r="AA47">
            <v>4</v>
          </cell>
          <cell r="AB47" t="str">
            <v>Validado Correctamente</v>
          </cell>
          <cell r="AC47" t="str">
            <v>NO</v>
          </cell>
          <cell r="AD47">
            <v>43281.849687499998</v>
          </cell>
          <cell r="AE47">
            <v>1</v>
          </cell>
          <cell r="AF47" t="str">
            <v>Validado Correctamente</v>
          </cell>
          <cell r="AG47" t="str">
            <v>Vacio</v>
          </cell>
          <cell r="AH47">
            <v>43280.639016203706</v>
          </cell>
          <cell r="AI47">
            <v>44</v>
          </cell>
          <cell r="AJ47" t="str">
            <v>Validado Correctamente</v>
          </cell>
          <cell r="AK47" t="str">
            <v>NO</v>
          </cell>
          <cell r="AL47">
            <v>43276.388414351852</v>
          </cell>
          <cell r="AM47" t="str">
            <v>CARGUE 0</v>
          </cell>
          <cell r="AN47" t="str">
            <v>Cargue en cero</v>
          </cell>
          <cell r="AO47" t="str">
            <v>NO</v>
          </cell>
          <cell r="AP47">
            <v>43276.388287037036</v>
          </cell>
          <cell r="AQ47" t="str">
            <v>CARGUE 0</v>
          </cell>
          <cell r="AR47" t="str">
            <v>Cargue en cero</v>
          </cell>
          <cell r="AS47" t="str">
            <v>NO</v>
          </cell>
          <cell r="AT47">
            <v>43276.388321759259</v>
          </cell>
          <cell r="AU47" t="str">
            <v>CARGUE 0</v>
          </cell>
          <cell r="AV47" t="str">
            <v>Cargue en cero</v>
          </cell>
          <cell r="AW47" t="str">
            <v>NO</v>
          </cell>
          <cell r="AX47">
            <v>43276.388449074075</v>
          </cell>
          <cell r="AY47" t="str">
            <v>CARGUE 0</v>
          </cell>
          <cell r="AZ47" t="str">
            <v>Cargue en cero</v>
          </cell>
          <cell r="BA47" t="str">
            <v>NO</v>
          </cell>
          <cell r="BB47">
            <v>43276.388495370367</v>
          </cell>
          <cell r="BC47" t="str">
            <v>CARGUE 0</v>
          </cell>
          <cell r="BD47" t="str">
            <v>Cargue en cero</v>
          </cell>
          <cell r="BE47" t="str">
            <v>NO</v>
          </cell>
          <cell r="BF47">
            <v>43276.38853009259</v>
          </cell>
          <cell r="BG47" t="str">
            <v>CARGUE 0</v>
          </cell>
          <cell r="BH47" t="str">
            <v>Cargue en cero</v>
          </cell>
          <cell r="BI47" t="str">
            <v>NO</v>
          </cell>
          <cell r="BJ47">
            <v>43276.388564814813</v>
          </cell>
          <cell r="BK47" t="str">
            <v>CARGUE 0</v>
          </cell>
          <cell r="BL47" t="str">
            <v>Cargue en cero</v>
          </cell>
          <cell r="BM47" t="str">
            <v>NO</v>
          </cell>
          <cell r="BN47">
            <v>43276.388240740744</v>
          </cell>
          <cell r="BO47" t="str">
            <v>CARGUE 0</v>
          </cell>
          <cell r="BP47" t="str">
            <v>Cargue en cero</v>
          </cell>
          <cell r="BQ47" t="str">
            <v>NO</v>
          </cell>
          <cell r="BR47">
            <v>43280.661516203705</v>
          </cell>
          <cell r="BS47" t="str">
            <v>CARGUE 0</v>
          </cell>
          <cell r="BT47" t="str">
            <v>Cargue en cero</v>
          </cell>
          <cell r="BU47" t="str">
            <v>NO</v>
          </cell>
          <cell r="BV47" t="str">
            <v>Vacio</v>
          </cell>
          <cell r="BW47" t="str">
            <v>Vacio</v>
          </cell>
          <cell r="BX47" t="str">
            <v>Vacio</v>
          </cell>
          <cell r="BY47" t="str">
            <v>Vacio</v>
          </cell>
          <cell r="BZ47">
            <v>43280.661087962966</v>
          </cell>
          <cell r="CA47" t="str">
            <v>CARGUE 0</v>
          </cell>
          <cell r="CB47" t="str">
            <v>Cargue en cero</v>
          </cell>
          <cell r="CC47" t="str">
            <v>NO</v>
          </cell>
          <cell r="CD47">
            <v>43280.661099537036</v>
          </cell>
          <cell r="CE47" t="str">
            <v>CARGUE 0</v>
          </cell>
          <cell r="CF47" t="str">
            <v>Cargue en cero</v>
          </cell>
          <cell r="CG47" t="str">
            <v>NO</v>
          </cell>
          <cell r="CH47">
            <v>43280.66101851852</v>
          </cell>
          <cell r="CI47" t="str">
            <v>CARGUE 0</v>
          </cell>
          <cell r="CJ47" t="str">
            <v>Cargue en cero</v>
          </cell>
          <cell r="CK47" t="str">
            <v>NO</v>
          </cell>
          <cell r="CL47">
            <v>43280.661273148151</v>
          </cell>
          <cell r="CM47" t="str">
            <v>CARGUE 0</v>
          </cell>
          <cell r="CN47" t="str">
            <v>Cargue en cero</v>
          </cell>
          <cell r="CO47" t="str">
            <v>NO</v>
          </cell>
          <cell r="CP47">
            <v>43280.661134259259</v>
          </cell>
          <cell r="CQ47" t="str">
            <v>CARGUE 0</v>
          </cell>
          <cell r="CR47" t="str">
            <v>Cargue en cero</v>
          </cell>
          <cell r="CS47" t="str">
            <v>NO</v>
          </cell>
          <cell r="CT47">
            <v>43280.66134259259</v>
          </cell>
          <cell r="CU47" t="str">
            <v>CARGUE 0</v>
          </cell>
          <cell r="CV47" t="str">
            <v>Cargue en cero</v>
          </cell>
          <cell r="CW47" t="str">
            <v>NO</v>
          </cell>
        </row>
        <row r="48">
          <cell r="A48">
            <v>1223</v>
          </cell>
          <cell r="B48" t="str">
            <v>UNIVERSIDAD DE ANTIOQUIA</v>
          </cell>
          <cell r="C48" t="str">
            <v>PUBLICA</v>
          </cell>
          <cell r="D48" t="str">
            <v>Universidad</v>
          </cell>
          <cell r="E48" t="str">
            <v>1201</v>
          </cell>
          <cell r="F48">
            <v>43175.614999999998</v>
          </cell>
          <cell r="G48">
            <v>217</v>
          </cell>
          <cell r="H48" t="str">
            <v>Validado Correctamente</v>
          </cell>
          <cell r="I48" t="str">
            <v>NO</v>
          </cell>
          <cell r="J48">
            <v>43176.400520833333</v>
          </cell>
          <cell r="K48">
            <v>76</v>
          </cell>
          <cell r="L48" t="str">
            <v>Validado Correctamente</v>
          </cell>
          <cell r="M48" t="str">
            <v>NO</v>
          </cell>
          <cell r="N48">
            <v>43191.451863425929</v>
          </cell>
          <cell r="O48">
            <v>65</v>
          </cell>
          <cell r="P48" t="str">
            <v>Validado Correctamente</v>
          </cell>
          <cell r="Q48" t="str">
            <v>NO</v>
          </cell>
          <cell r="R48">
            <v>43424.419236111113</v>
          </cell>
          <cell r="S48">
            <v>373</v>
          </cell>
          <cell r="T48" t="str">
            <v>Validado Correctamente</v>
          </cell>
          <cell r="U48" t="str">
            <v>SI</v>
          </cell>
          <cell r="V48">
            <v>43292.593888888892</v>
          </cell>
          <cell r="W48">
            <v>2</v>
          </cell>
          <cell r="X48" t="str">
            <v>Validado Correctamente</v>
          </cell>
          <cell r="Y48" t="str">
            <v>NO</v>
          </cell>
          <cell r="Z48">
            <v>42990.374247685184</v>
          </cell>
          <cell r="AA48">
            <v>8</v>
          </cell>
          <cell r="AB48" t="str">
            <v>Validado Correctamente</v>
          </cell>
          <cell r="AC48" t="str">
            <v>NO</v>
          </cell>
          <cell r="AD48">
            <v>43281.849699074075</v>
          </cell>
          <cell r="AE48">
            <v>1</v>
          </cell>
          <cell r="AF48" t="str">
            <v>Validado Correctamente</v>
          </cell>
          <cell r="AG48" t="str">
            <v>Vacio</v>
          </cell>
          <cell r="AH48">
            <v>43280.670937499999</v>
          </cell>
          <cell r="AI48">
            <v>344</v>
          </cell>
          <cell r="AJ48" t="str">
            <v>Validado Correctamente</v>
          </cell>
          <cell r="AK48" t="str">
            <v>NO</v>
          </cell>
          <cell r="AL48">
            <v>43276.389525462961</v>
          </cell>
          <cell r="AM48" t="str">
            <v>CARGUE 0</v>
          </cell>
          <cell r="AN48" t="str">
            <v>Cargue en cero</v>
          </cell>
          <cell r="AO48" t="str">
            <v>NO</v>
          </cell>
          <cell r="AP48">
            <v>43276.389456018522</v>
          </cell>
          <cell r="AQ48" t="str">
            <v>CARGUE 0</v>
          </cell>
          <cell r="AR48" t="str">
            <v>Cargue en cero</v>
          </cell>
          <cell r="AS48" t="str">
            <v>NO</v>
          </cell>
          <cell r="AT48">
            <v>43276.389490740738</v>
          </cell>
          <cell r="AU48" t="str">
            <v>CARGUE 0</v>
          </cell>
          <cell r="AV48" t="str">
            <v>Cargue en cero</v>
          </cell>
          <cell r="AW48" t="str">
            <v>NO</v>
          </cell>
          <cell r="AX48">
            <v>43276.389560185184</v>
          </cell>
          <cell r="AY48" t="str">
            <v>CARGUE 0</v>
          </cell>
          <cell r="AZ48" t="str">
            <v>Cargue en cero</v>
          </cell>
          <cell r="BA48" t="str">
            <v>NO</v>
          </cell>
          <cell r="BB48">
            <v>43276.389594907407</v>
          </cell>
          <cell r="BC48" t="str">
            <v>CARGUE 0</v>
          </cell>
          <cell r="BD48" t="str">
            <v>Cargue en cero</v>
          </cell>
          <cell r="BE48" t="str">
            <v>NO</v>
          </cell>
          <cell r="BF48">
            <v>43276.38962962963</v>
          </cell>
          <cell r="BG48" t="str">
            <v>CARGUE 0</v>
          </cell>
          <cell r="BH48" t="str">
            <v>Cargue en cero</v>
          </cell>
          <cell r="BI48" t="str">
            <v>NO</v>
          </cell>
          <cell r="BJ48">
            <v>43276.389687499999</v>
          </cell>
          <cell r="BK48" t="str">
            <v>CARGUE 0</v>
          </cell>
          <cell r="BL48" t="str">
            <v>Cargue en cero</v>
          </cell>
          <cell r="BM48" t="str">
            <v>NO</v>
          </cell>
          <cell r="BN48">
            <v>43276.389421296299</v>
          </cell>
          <cell r="BO48" t="str">
            <v>CARGUE 0</v>
          </cell>
          <cell r="BP48" t="str">
            <v>Cargue en cero</v>
          </cell>
          <cell r="BQ48" t="str">
            <v>NO</v>
          </cell>
          <cell r="BR48">
            <v>43281.87636574074</v>
          </cell>
          <cell r="BS48" t="str">
            <v>CARGUE 0</v>
          </cell>
          <cell r="BT48" t="str">
            <v>Cargue en cero</v>
          </cell>
          <cell r="BU48" t="str">
            <v>Vacio</v>
          </cell>
          <cell r="BV48" t="str">
            <v>Vacio</v>
          </cell>
          <cell r="BW48" t="str">
            <v>Vacio</v>
          </cell>
          <cell r="BX48" t="str">
            <v>Vacio</v>
          </cell>
          <cell r="BY48" t="str">
            <v>Vacio</v>
          </cell>
          <cell r="BZ48">
            <v>43281.876539351855</v>
          </cell>
          <cell r="CA48" t="str">
            <v>CARGUE 0</v>
          </cell>
          <cell r="CB48" t="str">
            <v>Cargue en cero</v>
          </cell>
          <cell r="CC48" t="str">
            <v>Vacio</v>
          </cell>
          <cell r="CD48">
            <v>43281.876504629632</v>
          </cell>
          <cell r="CE48" t="str">
            <v>CARGUE 0</v>
          </cell>
          <cell r="CF48" t="str">
            <v>Cargue en cero</v>
          </cell>
          <cell r="CG48" t="str">
            <v>Vacio</v>
          </cell>
          <cell r="CH48">
            <v>43281.876458333332</v>
          </cell>
          <cell r="CI48" t="str">
            <v>CARGUE 0</v>
          </cell>
          <cell r="CJ48" t="str">
            <v>Cargue en cero</v>
          </cell>
          <cell r="CK48" t="str">
            <v>Vacio</v>
          </cell>
          <cell r="CL48">
            <v>43281.876689814817</v>
          </cell>
          <cell r="CM48" t="str">
            <v>CARGUE 0</v>
          </cell>
          <cell r="CN48" t="str">
            <v>Cargue en cero</v>
          </cell>
          <cell r="CO48" t="str">
            <v>Vacio</v>
          </cell>
          <cell r="CP48">
            <v>43281.876643518517</v>
          </cell>
          <cell r="CQ48" t="str">
            <v>CARGUE 0</v>
          </cell>
          <cell r="CR48" t="str">
            <v>Cargue en cero</v>
          </cell>
          <cell r="CS48" t="str">
            <v>Vacio</v>
          </cell>
          <cell r="CT48">
            <v>43281.876747685186</v>
          </cell>
          <cell r="CU48" t="str">
            <v>CARGUE 0</v>
          </cell>
          <cell r="CV48" t="str">
            <v>Cargue en cero</v>
          </cell>
          <cell r="CW48" t="str">
            <v>Vacio</v>
          </cell>
        </row>
        <row r="49">
          <cell r="A49">
            <v>1301</v>
          </cell>
          <cell r="B49" t="str">
            <v>UNIVERSIDAD DISTRITAL-FRANCISCO JOSE DE CALDAS</v>
          </cell>
          <cell r="C49" t="str">
            <v>PUBLICA</v>
          </cell>
          <cell r="D49" t="str">
            <v>Universidad</v>
          </cell>
          <cell r="E49" t="str">
            <v>Vacio</v>
          </cell>
          <cell r="F49">
            <v>43430.775601851848</v>
          </cell>
          <cell r="G49">
            <v>14469</v>
          </cell>
          <cell r="H49" t="str">
            <v>Validado Correctamente</v>
          </cell>
          <cell r="I49" t="str">
            <v>SI</v>
          </cell>
          <cell r="J49">
            <v>43431.474918981483</v>
          </cell>
          <cell r="K49">
            <v>4040</v>
          </cell>
          <cell r="L49" t="str">
            <v>Validado Correctamente</v>
          </cell>
          <cell r="M49" t="str">
            <v>SI</v>
          </cell>
          <cell r="N49">
            <v>43433.457314814812</v>
          </cell>
          <cell r="O49">
            <v>3226</v>
          </cell>
          <cell r="P49" t="str">
            <v>Validado Correctamente</v>
          </cell>
          <cell r="Q49" t="str">
            <v>SI</v>
          </cell>
          <cell r="R49">
            <v>43362.44427083333</v>
          </cell>
          <cell r="S49">
            <v>17856</v>
          </cell>
          <cell r="T49" t="str">
            <v>Validado con Errores</v>
          </cell>
          <cell r="U49" t="str">
            <v>SI</v>
          </cell>
          <cell r="V49">
            <v>43266.929178240738</v>
          </cell>
          <cell r="W49">
            <v>1108</v>
          </cell>
          <cell r="X49" t="str">
            <v>Validado con Errores</v>
          </cell>
          <cell r="Y49" t="str">
            <v>NO</v>
          </cell>
          <cell r="Z49" t="str">
            <v>Vacio</v>
          </cell>
          <cell r="AA49" t="str">
            <v>Vacio</v>
          </cell>
          <cell r="AB49" t="str">
            <v>Vacio</v>
          </cell>
          <cell r="AC49" t="str">
            <v>Vacio</v>
          </cell>
          <cell r="AD49" t="str">
            <v>Vacio</v>
          </cell>
          <cell r="AE49" t="str">
            <v>Vacio</v>
          </cell>
          <cell r="AF49" t="str">
            <v>Vacio</v>
          </cell>
          <cell r="AG49" t="str">
            <v>Vacio</v>
          </cell>
          <cell r="AH49">
            <v>43287.320486111108</v>
          </cell>
          <cell r="AI49">
            <v>1823</v>
          </cell>
          <cell r="AJ49" t="str">
            <v>Validado Correctamente</v>
          </cell>
          <cell r="AK49" t="str">
            <v>SI</v>
          </cell>
          <cell r="AL49" t="str">
            <v>Vacio</v>
          </cell>
          <cell r="AM49" t="str">
            <v>Vacio</v>
          </cell>
          <cell r="AN49" t="str">
            <v>Vacio</v>
          </cell>
          <cell r="AO49" t="str">
            <v>Vacio</v>
          </cell>
          <cell r="AP49" t="str">
            <v>Vacio</v>
          </cell>
          <cell r="AQ49" t="str">
            <v>Vacio</v>
          </cell>
          <cell r="AR49" t="str">
            <v>Vacio</v>
          </cell>
          <cell r="AS49" t="str">
            <v>Vacio</v>
          </cell>
          <cell r="AT49" t="str">
            <v>Vacio</v>
          </cell>
          <cell r="AU49" t="str">
            <v>Vacio</v>
          </cell>
          <cell r="AV49" t="str">
            <v>Validado con Errores</v>
          </cell>
          <cell r="AW49" t="str">
            <v>Vacio</v>
          </cell>
          <cell r="AX49" t="str">
            <v>Vacio</v>
          </cell>
          <cell r="AY49" t="str">
            <v>Vacio</v>
          </cell>
          <cell r="AZ49" t="str">
            <v>Vacio</v>
          </cell>
          <cell r="BA49" t="str">
            <v>Vacio</v>
          </cell>
          <cell r="BB49" t="str">
            <v>Vacio</v>
          </cell>
          <cell r="BC49" t="str">
            <v>Vacio</v>
          </cell>
          <cell r="BD49" t="str">
            <v>Vacio</v>
          </cell>
          <cell r="BE49" t="str">
            <v>Vacio</v>
          </cell>
          <cell r="BF49" t="str">
            <v>Vacio</v>
          </cell>
          <cell r="BG49" t="str">
            <v>Vacio</v>
          </cell>
          <cell r="BH49" t="str">
            <v>Vacio</v>
          </cell>
          <cell r="BI49" t="str">
            <v>Vacio</v>
          </cell>
          <cell r="BJ49" t="str">
            <v>Vacio</v>
          </cell>
          <cell r="BK49" t="str">
            <v>Vacio</v>
          </cell>
          <cell r="BL49" t="str">
            <v>Vacio</v>
          </cell>
          <cell r="BM49" t="str">
            <v>Vacio</v>
          </cell>
          <cell r="BN49" t="str">
            <v>Vacio</v>
          </cell>
          <cell r="BO49" t="str">
            <v>Vacio</v>
          </cell>
          <cell r="BP49" t="str">
            <v>Vacio</v>
          </cell>
          <cell r="BQ49" t="str">
            <v>Vacio</v>
          </cell>
          <cell r="BR49" t="str">
            <v>Vacio</v>
          </cell>
          <cell r="BS49" t="str">
            <v>Vacio</v>
          </cell>
          <cell r="BT49" t="str">
            <v>Vacio</v>
          </cell>
          <cell r="BU49" t="str">
            <v>Vacio</v>
          </cell>
          <cell r="BV49" t="str">
            <v>Vacio</v>
          </cell>
          <cell r="BW49" t="str">
            <v>Vacio</v>
          </cell>
          <cell r="BX49" t="str">
            <v>Vacio</v>
          </cell>
          <cell r="BY49" t="str">
            <v>Vacio</v>
          </cell>
          <cell r="BZ49" t="str">
            <v>Vacio</v>
          </cell>
          <cell r="CA49" t="str">
            <v>Vacio</v>
          </cell>
          <cell r="CB49" t="str">
            <v>Vacio</v>
          </cell>
          <cell r="CC49" t="str">
            <v>Vacio</v>
          </cell>
          <cell r="CD49" t="str">
            <v>Vacio</v>
          </cell>
          <cell r="CE49" t="str">
            <v>Vacio</v>
          </cell>
          <cell r="CF49" t="str">
            <v>Vacio</v>
          </cell>
          <cell r="CG49" t="str">
            <v>Vacio</v>
          </cell>
          <cell r="CH49" t="str">
            <v>Vacio</v>
          </cell>
          <cell r="CI49" t="str">
            <v>Vacio</v>
          </cell>
          <cell r="CJ49" t="str">
            <v>Vacio</v>
          </cell>
          <cell r="CK49" t="str">
            <v>Vacio</v>
          </cell>
          <cell r="CL49" t="str">
            <v>Vacio</v>
          </cell>
          <cell r="CM49" t="str">
            <v>Vacio</v>
          </cell>
          <cell r="CN49" t="str">
            <v>Vacio</v>
          </cell>
          <cell r="CO49" t="str">
            <v>Vacio</v>
          </cell>
          <cell r="CP49" t="str">
            <v>Vacio</v>
          </cell>
          <cell r="CQ49" t="str">
            <v>Vacio</v>
          </cell>
          <cell r="CR49" t="str">
            <v>Vacio</v>
          </cell>
          <cell r="CS49" t="str">
            <v>Vacio</v>
          </cell>
          <cell r="CT49" t="str">
            <v>Vacio</v>
          </cell>
          <cell r="CU49" t="str">
            <v>Vacio</v>
          </cell>
          <cell r="CV49" t="str">
            <v>Vacio</v>
          </cell>
          <cell r="CW49" t="str">
            <v>Vacio</v>
          </cell>
        </row>
        <row r="50">
          <cell r="A50">
            <v>1701</v>
          </cell>
          <cell r="B50" t="str">
            <v>PONTIFICIA UNIVERSIDAD JAVERIANA</v>
          </cell>
          <cell r="C50" t="str">
            <v>PRIVADA</v>
          </cell>
          <cell r="D50" t="str">
            <v>Universidad</v>
          </cell>
          <cell r="E50" t="str">
            <v>Vacio</v>
          </cell>
          <cell r="F50">
            <v>43439.755613425928</v>
          </cell>
          <cell r="G50">
            <v>10698</v>
          </cell>
          <cell r="H50" t="str">
            <v>Validado Correctamente</v>
          </cell>
          <cell r="I50" t="str">
            <v>SI</v>
          </cell>
          <cell r="J50">
            <v>43440.342847222222</v>
          </cell>
          <cell r="K50">
            <v>5997</v>
          </cell>
          <cell r="L50" t="str">
            <v>Validado Correctamente</v>
          </cell>
          <cell r="M50" t="str">
            <v>SI</v>
          </cell>
          <cell r="N50">
            <v>43440.353981481479</v>
          </cell>
          <cell r="O50">
            <v>4091</v>
          </cell>
          <cell r="P50" t="str">
            <v>Validado Correctamente</v>
          </cell>
          <cell r="Q50" t="str">
            <v>SI</v>
          </cell>
          <cell r="R50">
            <v>43335.620046296295</v>
          </cell>
          <cell r="S50">
            <v>24239</v>
          </cell>
          <cell r="T50" t="str">
            <v>Validado Correctamente</v>
          </cell>
          <cell r="U50" t="str">
            <v>SI</v>
          </cell>
          <cell r="V50">
            <v>43318.449641203704</v>
          </cell>
          <cell r="W50">
            <v>2990</v>
          </cell>
          <cell r="X50" t="str">
            <v>Validado Correctamente</v>
          </cell>
          <cell r="Y50" t="str">
            <v>SI</v>
          </cell>
          <cell r="Z50">
            <v>42990.369004629632</v>
          </cell>
          <cell r="AA50">
            <v>190</v>
          </cell>
          <cell r="AB50" t="str">
            <v>Validado Correctamente</v>
          </cell>
          <cell r="AC50" t="str">
            <v>NO</v>
          </cell>
          <cell r="AD50">
            <v>43280.692013888889</v>
          </cell>
          <cell r="AE50">
            <v>1</v>
          </cell>
          <cell r="AF50" t="str">
            <v>Validado Correctamente</v>
          </cell>
          <cell r="AG50" t="str">
            <v>NO</v>
          </cell>
          <cell r="AH50">
            <v>43258.637523148151</v>
          </cell>
          <cell r="AI50">
            <v>3435</v>
          </cell>
          <cell r="AJ50" t="str">
            <v>Validado Correctamente</v>
          </cell>
          <cell r="AK50" t="str">
            <v>NO</v>
          </cell>
          <cell r="AL50">
            <v>43278.515462962961</v>
          </cell>
          <cell r="AM50">
            <v>126</v>
          </cell>
          <cell r="AN50" t="str">
            <v>Validado Correctamente</v>
          </cell>
          <cell r="AO50" t="str">
            <v>NO</v>
          </cell>
          <cell r="AP50">
            <v>43264.401597222219</v>
          </cell>
          <cell r="AQ50" t="str">
            <v>CARGUE 0</v>
          </cell>
          <cell r="AR50" t="str">
            <v>Cargue en cero</v>
          </cell>
          <cell r="AS50" t="str">
            <v>NO</v>
          </cell>
          <cell r="AT50">
            <v>43292.69771990741</v>
          </cell>
          <cell r="AU50">
            <v>21</v>
          </cell>
          <cell r="AV50" t="str">
            <v>Validado Correctamente</v>
          </cell>
          <cell r="AW50" t="str">
            <v>SI</v>
          </cell>
          <cell r="AX50">
            <v>43280.400393518517</v>
          </cell>
          <cell r="AY50">
            <v>86</v>
          </cell>
          <cell r="AZ50" t="str">
            <v>Validado Correctamente</v>
          </cell>
          <cell r="BA50" t="str">
            <v>NO</v>
          </cell>
          <cell r="BB50">
            <v>43264.401944444442</v>
          </cell>
          <cell r="BC50" t="str">
            <v>CARGUE 0</v>
          </cell>
          <cell r="BD50" t="str">
            <v>Cargue en cero</v>
          </cell>
          <cell r="BE50" t="str">
            <v>NO</v>
          </cell>
          <cell r="BF50">
            <v>43279.359375</v>
          </cell>
          <cell r="BG50">
            <v>12</v>
          </cell>
          <cell r="BH50" t="str">
            <v>Validado Correctamente</v>
          </cell>
          <cell r="BI50" t="str">
            <v>NO</v>
          </cell>
          <cell r="BJ50">
            <v>43286.388831018521</v>
          </cell>
          <cell r="BK50" t="str">
            <v>CARGUE 0</v>
          </cell>
          <cell r="BL50" t="str">
            <v>Cargue en cero</v>
          </cell>
          <cell r="BM50" t="str">
            <v>SI</v>
          </cell>
          <cell r="BN50">
            <v>43278.50440972222</v>
          </cell>
          <cell r="BO50">
            <v>449</v>
          </cell>
          <cell r="BP50" t="str">
            <v>Validado Correctamente</v>
          </cell>
          <cell r="BQ50" t="str">
            <v>NO</v>
          </cell>
          <cell r="BR50">
            <v>43284.40179398148</v>
          </cell>
          <cell r="BS50">
            <v>80</v>
          </cell>
          <cell r="BT50" t="str">
            <v>Validado Correctamente</v>
          </cell>
          <cell r="BU50" t="str">
            <v>SI</v>
          </cell>
          <cell r="BV50">
            <v>43279.634606481479</v>
          </cell>
          <cell r="BW50">
            <v>332</v>
          </cell>
          <cell r="BX50" t="str">
            <v>Validado Correctamente</v>
          </cell>
          <cell r="BY50" t="str">
            <v>NO</v>
          </cell>
          <cell r="BZ50">
            <v>43280.467094907406</v>
          </cell>
          <cell r="CA50">
            <v>214</v>
          </cell>
          <cell r="CB50" t="str">
            <v>Validado Correctamente</v>
          </cell>
          <cell r="CC50" t="str">
            <v>NO</v>
          </cell>
          <cell r="CD50">
            <v>43280.422534722224</v>
          </cell>
          <cell r="CE50">
            <v>0</v>
          </cell>
          <cell r="CF50" t="str">
            <v>Validado Correctamente</v>
          </cell>
          <cell r="CG50" t="str">
            <v>NO</v>
          </cell>
          <cell r="CH50">
            <v>43279.401307870372</v>
          </cell>
          <cell r="CI50">
            <v>44</v>
          </cell>
          <cell r="CJ50" t="str">
            <v>Validado Correctamente</v>
          </cell>
          <cell r="CK50" t="str">
            <v>NO</v>
          </cell>
          <cell r="CL50">
            <v>43280.733738425923</v>
          </cell>
          <cell r="CM50">
            <v>0</v>
          </cell>
          <cell r="CN50" t="str">
            <v>Validado Correctamente</v>
          </cell>
          <cell r="CO50" t="str">
            <v>NO</v>
          </cell>
          <cell r="CP50">
            <v>43264.403321759259</v>
          </cell>
          <cell r="CQ50" t="str">
            <v>CARGUE 0</v>
          </cell>
          <cell r="CR50" t="str">
            <v>Cargue en cero</v>
          </cell>
          <cell r="CS50" t="str">
            <v>NO</v>
          </cell>
          <cell r="CT50">
            <v>43264.403194444443</v>
          </cell>
          <cell r="CU50" t="str">
            <v>CARGUE 0</v>
          </cell>
          <cell r="CV50" t="str">
            <v>Cargue en cero</v>
          </cell>
          <cell r="CW50" t="str">
            <v>NO</v>
          </cell>
        </row>
        <row r="51">
          <cell r="A51">
            <v>1702</v>
          </cell>
          <cell r="B51" t="str">
            <v>PONTIFICIA UNIVERSIDAD JAVERIANA</v>
          </cell>
          <cell r="C51" t="str">
            <v>PRIVADA</v>
          </cell>
          <cell r="D51" t="str">
            <v>Universidad</v>
          </cell>
          <cell r="E51" t="str">
            <v>1701</v>
          </cell>
          <cell r="F51">
            <v>43264.380254629628</v>
          </cell>
          <cell r="G51">
            <v>2045</v>
          </cell>
          <cell r="H51" t="str">
            <v>Validado Correctamente</v>
          </cell>
          <cell r="I51" t="str">
            <v>NO</v>
          </cell>
          <cell r="J51">
            <v>43264.411550925928</v>
          </cell>
          <cell r="K51">
            <v>1630</v>
          </cell>
          <cell r="L51" t="str">
            <v>Validado Correctamente</v>
          </cell>
          <cell r="M51" t="str">
            <v>NO</v>
          </cell>
          <cell r="N51">
            <v>43269.722337962965</v>
          </cell>
          <cell r="O51">
            <v>1377</v>
          </cell>
          <cell r="P51" t="str">
            <v>Validado Correctamente</v>
          </cell>
          <cell r="Q51" t="str">
            <v>NO</v>
          </cell>
          <cell r="R51">
            <v>43417.602847222224</v>
          </cell>
          <cell r="S51">
            <v>8442</v>
          </cell>
          <cell r="T51" t="str">
            <v>Validado Correctamente</v>
          </cell>
          <cell r="U51" t="str">
            <v>SI</v>
          </cell>
          <cell r="V51">
            <v>43263.945497685185</v>
          </cell>
          <cell r="W51">
            <v>945</v>
          </cell>
          <cell r="X51" t="str">
            <v>Validado Correctamente</v>
          </cell>
          <cell r="Y51" t="str">
            <v>NO</v>
          </cell>
          <cell r="Z51">
            <v>43000.752476851849</v>
          </cell>
          <cell r="AA51">
            <v>60</v>
          </cell>
          <cell r="AB51" t="str">
            <v>Validado Correctamente</v>
          </cell>
          <cell r="AC51" t="str">
            <v>SI</v>
          </cell>
          <cell r="AD51">
            <v>43260.620034722226</v>
          </cell>
          <cell r="AE51">
            <v>1</v>
          </cell>
          <cell r="AF51" t="str">
            <v>Validado Correctamente</v>
          </cell>
          <cell r="AG51" t="str">
            <v>NO</v>
          </cell>
          <cell r="AH51">
            <v>43263.934664351851</v>
          </cell>
          <cell r="AI51">
            <v>1239</v>
          </cell>
          <cell r="AJ51" t="str">
            <v>Validado Correctamente</v>
          </cell>
          <cell r="AK51" t="str">
            <v>NO</v>
          </cell>
          <cell r="AL51">
            <v>43258.416284722225</v>
          </cell>
          <cell r="AM51">
            <v>146</v>
          </cell>
          <cell r="AN51" t="str">
            <v>Validado Correctamente</v>
          </cell>
          <cell r="AO51" t="str">
            <v>NO</v>
          </cell>
          <cell r="AP51">
            <v>43255.792615740742</v>
          </cell>
          <cell r="AQ51">
            <v>39</v>
          </cell>
          <cell r="AR51" t="str">
            <v>Validado Correctamente</v>
          </cell>
          <cell r="AS51" t="str">
            <v>NO</v>
          </cell>
          <cell r="AT51">
            <v>43250.500428240739</v>
          </cell>
          <cell r="AU51">
            <v>41</v>
          </cell>
          <cell r="AV51" t="str">
            <v>Validado Correctamente</v>
          </cell>
          <cell r="AW51" t="str">
            <v>NO</v>
          </cell>
          <cell r="AX51">
            <v>43249.767650462964</v>
          </cell>
          <cell r="AY51">
            <v>222</v>
          </cell>
          <cell r="AZ51" t="str">
            <v>Validado Correctamente</v>
          </cell>
          <cell r="BA51" t="str">
            <v>NO</v>
          </cell>
          <cell r="BB51">
            <v>43256.656134259261</v>
          </cell>
          <cell r="BC51" t="str">
            <v>CARGUE 0</v>
          </cell>
          <cell r="BD51" t="str">
            <v>Cargue en cero</v>
          </cell>
          <cell r="BE51" t="str">
            <v>NO</v>
          </cell>
          <cell r="BF51">
            <v>43243.706111111111</v>
          </cell>
          <cell r="BG51">
            <v>17</v>
          </cell>
          <cell r="BH51" t="str">
            <v>Validado Correctamente</v>
          </cell>
          <cell r="BI51" t="str">
            <v>NO</v>
          </cell>
          <cell r="BJ51">
            <v>43256.654050925928</v>
          </cell>
          <cell r="BK51" t="str">
            <v>CARGUE 0</v>
          </cell>
          <cell r="BL51" t="str">
            <v>Cargue en cero</v>
          </cell>
          <cell r="BM51" t="str">
            <v>NO</v>
          </cell>
          <cell r="BN51">
            <v>43258.366898148146</v>
          </cell>
          <cell r="BO51">
            <v>117</v>
          </cell>
          <cell r="BP51" t="str">
            <v>Validado Correctamente</v>
          </cell>
          <cell r="BQ51" t="str">
            <v>NO</v>
          </cell>
          <cell r="BR51">
            <v>43260.683020833334</v>
          </cell>
          <cell r="BS51">
            <v>56</v>
          </cell>
          <cell r="BT51" t="str">
            <v>Validado Correctamente</v>
          </cell>
          <cell r="BU51" t="str">
            <v>NO</v>
          </cell>
          <cell r="BV51">
            <v>43263.652430555558</v>
          </cell>
          <cell r="BW51">
            <v>91</v>
          </cell>
          <cell r="BX51" t="str">
            <v>Validado Correctamente</v>
          </cell>
          <cell r="BY51" t="str">
            <v>NO</v>
          </cell>
          <cell r="BZ51">
            <v>43260.580092592594</v>
          </cell>
          <cell r="CA51">
            <v>104</v>
          </cell>
          <cell r="CB51" t="str">
            <v>Validado Correctamente</v>
          </cell>
          <cell r="CC51" t="str">
            <v>NO</v>
          </cell>
          <cell r="CD51">
            <v>43260.494120370371</v>
          </cell>
          <cell r="CE51">
            <v>15</v>
          </cell>
          <cell r="CF51" t="str">
            <v>Validado Correctamente</v>
          </cell>
          <cell r="CG51" t="str">
            <v>NO</v>
          </cell>
          <cell r="CH51">
            <v>43259.846759259257</v>
          </cell>
          <cell r="CI51">
            <v>72</v>
          </cell>
          <cell r="CJ51" t="str">
            <v>Validado Correctamente</v>
          </cell>
          <cell r="CK51" t="str">
            <v>NO</v>
          </cell>
          <cell r="CL51">
            <v>43260.494166666664</v>
          </cell>
          <cell r="CM51">
            <v>10</v>
          </cell>
          <cell r="CN51" t="str">
            <v>Validado Correctamente</v>
          </cell>
          <cell r="CO51" t="str">
            <v>NO</v>
          </cell>
          <cell r="CP51">
            <v>43259.805497685185</v>
          </cell>
          <cell r="CQ51">
            <v>9</v>
          </cell>
          <cell r="CR51" t="str">
            <v>Validado Correctamente</v>
          </cell>
          <cell r="CS51" t="str">
            <v>NO</v>
          </cell>
          <cell r="CT51" t="str">
            <v>Vacio</v>
          </cell>
          <cell r="CU51" t="str">
            <v>Vacio</v>
          </cell>
          <cell r="CV51" t="str">
            <v>Vacio</v>
          </cell>
          <cell r="CW51" t="str">
            <v>Vacio</v>
          </cell>
        </row>
        <row r="52">
          <cell r="A52">
            <v>1703</v>
          </cell>
          <cell r="B52" t="str">
            <v>UNIVERSIDAD INCCA DE COLOMBIA</v>
          </cell>
          <cell r="C52" t="str">
            <v>PRIVADA</v>
          </cell>
          <cell r="D52" t="str">
            <v>Universidad</v>
          </cell>
          <cell r="E52" t="str">
            <v>Vacio</v>
          </cell>
          <cell r="F52">
            <v>43161.490127314813</v>
          </cell>
          <cell r="G52">
            <v>2586</v>
          </cell>
          <cell r="H52" t="str">
            <v>Validado Correctamente</v>
          </cell>
          <cell r="I52" t="str">
            <v>NO</v>
          </cell>
          <cell r="J52">
            <v>43161.666215277779</v>
          </cell>
          <cell r="K52">
            <v>391</v>
          </cell>
          <cell r="L52" t="str">
            <v>Validado Correctamente</v>
          </cell>
          <cell r="M52" t="str">
            <v>NO</v>
          </cell>
          <cell r="N52">
            <v>43166.371493055558</v>
          </cell>
          <cell r="O52">
            <v>214</v>
          </cell>
          <cell r="P52" t="str">
            <v>Validado Correctamente</v>
          </cell>
          <cell r="Q52" t="str">
            <v>NO</v>
          </cell>
          <cell r="R52">
            <v>43166.471041666664</v>
          </cell>
          <cell r="S52">
            <v>2504</v>
          </cell>
          <cell r="T52" t="str">
            <v>Validado Correctamente</v>
          </cell>
          <cell r="U52" t="str">
            <v>NO</v>
          </cell>
          <cell r="V52">
            <v>43279.667893518519</v>
          </cell>
          <cell r="W52">
            <v>274</v>
          </cell>
          <cell r="X52" t="str">
            <v>Validado Correctamente</v>
          </cell>
          <cell r="Y52" t="str">
            <v>NO</v>
          </cell>
          <cell r="Z52" t="str">
            <v>Vacio</v>
          </cell>
          <cell r="AA52" t="str">
            <v>Vacio</v>
          </cell>
          <cell r="AB52" t="str">
            <v>Vacio</v>
          </cell>
          <cell r="AC52" t="str">
            <v>Vacio</v>
          </cell>
          <cell r="AD52" t="str">
            <v>Vacio</v>
          </cell>
          <cell r="AE52" t="str">
            <v>Vacio</v>
          </cell>
          <cell r="AF52" t="str">
            <v>Vacio</v>
          </cell>
          <cell r="AG52" t="str">
            <v>Vacio</v>
          </cell>
          <cell r="AH52">
            <v>43167.467349537037</v>
          </cell>
          <cell r="AI52">
            <v>262</v>
          </cell>
          <cell r="AJ52" t="str">
            <v>Validado Correctamente</v>
          </cell>
          <cell r="AK52" t="str">
            <v>NO</v>
          </cell>
          <cell r="AL52" t="str">
            <v>Vacio</v>
          </cell>
          <cell r="AM52" t="str">
            <v>Vacio</v>
          </cell>
          <cell r="AN52" t="str">
            <v>Vacio</v>
          </cell>
          <cell r="AO52" t="str">
            <v>Vacio</v>
          </cell>
          <cell r="AP52" t="str">
            <v>Vacio</v>
          </cell>
          <cell r="AQ52" t="str">
            <v>Vacio</v>
          </cell>
          <cell r="AR52" t="str">
            <v>Vacio</v>
          </cell>
          <cell r="AS52" t="str">
            <v>Vacio</v>
          </cell>
          <cell r="AT52" t="str">
            <v>Vacio</v>
          </cell>
          <cell r="AU52" t="str">
            <v>Vacio</v>
          </cell>
          <cell r="AV52" t="str">
            <v>Vacio</v>
          </cell>
          <cell r="AW52" t="str">
            <v>Vacio</v>
          </cell>
          <cell r="AX52" t="str">
            <v>Vacio</v>
          </cell>
          <cell r="AY52" t="str">
            <v>Vacio</v>
          </cell>
          <cell r="AZ52" t="str">
            <v>Vacio</v>
          </cell>
          <cell r="BA52" t="str">
            <v>Vacio</v>
          </cell>
          <cell r="BB52" t="str">
            <v>Vacio</v>
          </cell>
          <cell r="BC52" t="str">
            <v>Vacio</v>
          </cell>
          <cell r="BD52" t="str">
            <v>Vacio</v>
          </cell>
          <cell r="BE52" t="str">
            <v>Vacio</v>
          </cell>
          <cell r="BF52" t="str">
            <v>Vacio</v>
          </cell>
          <cell r="BG52" t="str">
            <v>Vacio</v>
          </cell>
          <cell r="BH52" t="str">
            <v>Vacio</v>
          </cell>
          <cell r="BI52" t="str">
            <v>Vacio</v>
          </cell>
          <cell r="BJ52" t="str">
            <v>Vacio</v>
          </cell>
          <cell r="BK52" t="str">
            <v>Vacio</v>
          </cell>
          <cell r="BL52" t="str">
            <v>Vacio</v>
          </cell>
          <cell r="BM52" t="str">
            <v>Vacio</v>
          </cell>
          <cell r="BN52" t="str">
            <v>Vacio</v>
          </cell>
          <cell r="BO52" t="str">
            <v>Vacio</v>
          </cell>
          <cell r="BP52" t="str">
            <v>Vacio</v>
          </cell>
          <cell r="BQ52" t="str">
            <v>Vacio</v>
          </cell>
          <cell r="BR52" t="str">
            <v>Vacio</v>
          </cell>
          <cell r="BS52" t="str">
            <v>Vacio</v>
          </cell>
          <cell r="BT52" t="str">
            <v>Vacio</v>
          </cell>
          <cell r="BU52" t="str">
            <v>Vacio</v>
          </cell>
          <cell r="BV52" t="str">
            <v>Vacio</v>
          </cell>
          <cell r="BW52" t="str">
            <v>Vacio</v>
          </cell>
          <cell r="BX52" t="str">
            <v>Vacio</v>
          </cell>
          <cell r="BY52" t="str">
            <v>Vacio</v>
          </cell>
          <cell r="BZ52" t="str">
            <v>Vacio</v>
          </cell>
          <cell r="CA52" t="str">
            <v>Vacio</v>
          </cell>
          <cell r="CB52" t="str">
            <v>Vacio</v>
          </cell>
          <cell r="CC52" t="str">
            <v>Vacio</v>
          </cell>
          <cell r="CD52" t="str">
            <v>Vacio</v>
          </cell>
          <cell r="CE52" t="str">
            <v>Vacio</v>
          </cell>
          <cell r="CF52" t="str">
            <v>Vacio</v>
          </cell>
          <cell r="CG52" t="str">
            <v>Vacio</v>
          </cell>
          <cell r="CH52" t="str">
            <v>Vacio</v>
          </cell>
          <cell r="CI52" t="str">
            <v>Vacio</v>
          </cell>
          <cell r="CJ52" t="str">
            <v>Vacio</v>
          </cell>
          <cell r="CK52" t="str">
            <v>Vacio</v>
          </cell>
          <cell r="CL52" t="str">
            <v>Vacio</v>
          </cell>
          <cell r="CM52" t="str">
            <v>Vacio</v>
          </cell>
          <cell r="CN52" t="str">
            <v>Vacio</v>
          </cell>
          <cell r="CO52" t="str">
            <v>Vacio</v>
          </cell>
          <cell r="CP52" t="str">
            <v>Vacio</v>
          </cell>
          <cell r="CQ52" t="str">
            <v>Vacio</v>
          </cell>
          <cell r="CR52" t="str">
            <v>Vacio</v>
          </cell>
          <cell r="CS52" t="str">
            <v>Vacio</v>
          </cell>
          <cell r="CT52" t="str">
            <v>Vacio</v>
          </cell>
          <cell r="CU52" t="str">
            <v>Vacio</v>
          </cell>
          <cell r="CV52" t="str">
            <v>Vacio</v>
          </cell>
          <cell r="CW52" t="str">
            <v>Vacio</v>
          </cell>
        </row>
        <row r="53">
          <cell r="A53">
            <v>1704</v>
          </cell>
          <cell r="B53" t="str">
            <v>UNIVERSIDAD SANTO TOMAS</v>
          </cell>
          <cell r="C53" t="str">
            <v>PRIVADA</v>
          </cell>
          <cell r="D53" t="str">
            <v>Universidad</v>
          </cell>
          <cell r="E53" t="str">
            <v>Vacio</v>
          </cell>
          <cell r="F53">
            <v>43464.349918981483</v>
          </cell>
          <cell r="G53">
            <v>5412</v>
          </cell>
          <cell r="H53" t="str">
            <v>Validado Correctamente</v>
          </cell>
          <cell r="I53" t="str">
            <v>SI</v>
          </cell>
          <cell r="J53">
            <v>43464.371076388888</v>
          </cell>
          <cell r="K53">
            <v>4813</v>
          </cell>
          <cell r="L53" t="str">
            <v>Validado Correctamente</v>
          </cell>
          <cell r="M53" t="str">
            <v>SI</v>
          </cell>
          <cell r="N53">
            <v>43464.381793981483</v>
          </cell>
          <cell r="O53">
            <v>3836</v>
          </cell>
          <cell r="P53" t="str">
            <v>Validado Correctamente</v>
          </cell>
          <cell r="Q53" t="str">
            <v>SI</v>
          </cell>
          <cell r="R53">
            <v>43464.392291666663</v>
          </cell>
          <cell r="S53">
            <v>21501</v>
          </cell>
          <cell r="T53" t="str">
            <v>Validado Correctamente</v>
          </cell>
          <cell r="U53" t="str">
            <v>SI</v>
          </cell>
          <cell r="V53">
            <v>43304.475011574075</v>
          </cell>
          <cell r="W53">
            <v>1681</v>
          </cell>
          <cell r="X53" t="str">
            <v>Validado Correctamente</v>
          </cell>
          <cell r="Y53" t="str">
            <v>NO</v>
          </cell>
          <cell r="Z53">
            <v>43062.636736111112</v>
          </cell>
          <cell r="AA53">
            <v>93</v>
          </cell>
          <cell r="AB53" t="str">
            <v>Validado Correctamente</v>
          </cell>
          <cell r="AC53" t="str">
            <v>SI</v>
          </cell>
          <cell r="AD53" t="str">
            <v>Vacio</v>
          </cell>
          <cell r="AE53" t="str">
            <v>Vacio</v>
          </cell>
          <cell r="AF53" t="str">
            <v>Vacio</v>
          </cell>
          <cell r="AG53" t="str">
            <v>Vacio</v>
          </cell>
          <cell r="AH53">
            <v>43280.616956018515</v>
          </cell>
          <cell r="AI53">
            <v>1762</v>
          </cell>
          <cell r="AJ53" t="str">
            <v>Validado Correctamente</v>
          </cell>
          <cell r="AK53" t="str">
            <v>NO</v>
          </cell>
          <cell r="AL53">
            <v>43276.387407407405</v>
          </cell>
          <cell r="AM53">
            <v>120</v>
          </cell>
          <cell r="AN53" t="str">
            <v>Validado Correctamente</v>
          </cell>
          <cell r="AO53" t="str">
            <v>NO</v>
          </cell>
          <cell r="AP53">
            <v>43276.492488425924</v>
          </cell>
          <cell r="AQ53">
            <v>33</v>
          </cell>
          <cell r="AR53" t="str">
            <v>Validado Correctamente</v>
          </cell>
          <cell r="AS53" t="str">
            <v>NO</v>
          </cell>
          <cell r="AT53">
            <v>43276.619120370371</v>
          </cell>
          <cell r="AU53">
            <v>48</v>
          </cell>
          <cell r="AV53" t="str">
            <v>Validado Correctamente</v>
          </cell>
          <cell r="AW53" t="str">
            <v>NO</v>
          </cell>
          <cell r="AX53">
            <v>43284.548842592594</v>
          </cell>
          <cell r="AY53">
            <v>149</v>
          </cell>
          <cell r="AZ53" t="str">
            <v>Validado Correctamente</v>
          </cell>
          <cell r="BA53" t="str">
            <v>SI</v>
          </cell>
          <cell r="BB53">
            <v>43276.650416666664</v>
          </cell>
          <cell r="BC53">
            <v>6</v>
          </cell>
          <cell r="BD53" t="str">
            <v>Validado Correctamente</v>
          </cell>
          <cell r="BE53" t="str">
            <v>NO</v>
          </cell>
          <cell r="BF53">
            <v>43276.745289351849</v>
          </cell>
          <cell r="BG53">
            <v>19</v>
          </cell>
          <cell r="BH53" t="str">
            <v>Validado Correctamente</v>
          </cell>
          <cell r="BI53" t="str">
            <v>NO</v>
          </cell>
          <cell r="BJ53">
            <v>43276.713587962964</v>
          </cell>
          <cell r="BK53" t="str">
            <v>CARGUE 0</v>
          </cell>
          <cell r="BL53" t="str">
            <v>Cargue en cero</v>
          </cell>
          <cell r="BM53" t="str">
            <v>NO</v>
          </cell>
          <cell r="BN53">
            <v>43276.750254629631</v>
          </cell>
          <cell r="BO53">
            <v>55</v>
          </cell>
          <cell r="BP53" t="str">
            <v>Validado Correctamente</v>
          </cell>
          <cell r="BQ53" t="str">
            <v>NO</v>
          </cell>
          <cell r="BR53">
            <v>43273.420185185183</v>
          </cell>
          <cell r="BS53">
            <v>150</v>
          </cell>
          <cell r="BT53" t="str">
            <v>Validado Correctamente</v>
          </cell>
          <cell r="BU53" t="str">
            <v>NO</v>
          </cell>
          <cell r="BV53">
            <v>43277.595266203702</v>
          </cell>
          <cell r="BW53">
            <v>33</v>
          </cell>
          <cell r="BX53" t="str">
            <v>Validado Correctamente</v>
          </cell>
          <cell r="BY53" t="str">
            <v>NO</v>
          </cell>
          <cell r="BZ53">
            <v>43286.475590277776</v>
          </cell>
          <cell r="CA53">
            <v>196</v>
          </cell>
          <cell r="CB53" t="str">
            <v>Validado Correctamente</v>
          </cell>
          <cell r="CC53" t="str">
            <v>SI</v>
          </cell>
          <cell r="CD53">
            <v>43282.507465277777</v>
          </cell>
          <cell r="CE53">
            <v>22</v>
          </cell>
          <cell r="CF53" t="str">
            <v>Validado Correctamente</v>
          </cell>
          <cell r="CG53" t="str">
            <v>SI</v>
          </cell>
          <cell r="CH53">
            <v>43277.61614583333</v>
          </cell>
          <cell r="CI53">
            <v>2</v>
          </cell>
          <cell r="CJ53" t="str">
            <v>Validado Correctamente</v>
          </cell>
          <cell r="CK53" t="str">
            <v>NO</v>
          </cell>
          <cell r="CL53">
            <v>43286.509189814817</v>
          </cell>
          <cell r="CM53">
            <v>216</v>
          </cell>
          <cell r="CN53" t="str">
            <v>Validado Correctamente</v>
          </cell>
          <cell r="CO53" t="str">
            <v>SI</v>
          </cell>
          <cell r="CP53">
            <v>43277.640300925923</v>
          </cell>
          <cell r="CQ53">
            <v>11</v>
          </cell>
          <cell r="CR53" t="str">
            <v>Validado Correctamente</v>
          </cell>
          <cell r="CS53" t="str">
            <v>NO</v>
          </cell>
          <cell r="CT53">
            <v>43286.509456018517</v>
          </cell>
          <cell r="CU53">
            <v>10</v>
          </cell>
          <cell r="CV53" t="str">
            <v>Validado Correctamente</v>
          </cell>
          <cell r="CW53" t="str">
            <v>SI</v>
          </cell>
        </row>
        <row r="54">
          <cell r="A54">
            <v>1705</v>
          </cell>
          <cell r="B54" t="str">
            <v>UNIVERSIDAD SANTO TOMAS</v>
          </cell>
          <cell r="C54" t="str">
            <v>PRIVADA</v>
          </cell>
          <cell r="D54" t="str">
            <v>Universidad</v>
          </cell>
          <cell r="E54" t="str">
            <v>1704</v>
          </cell>
          <cell r="F54">
            <v>43427.710300925923</v>
          </cell>
          <cell r="G54">
            <v>1815</v>
          </cell>
          <cell r="H54" t="str">
            <v>Validado Correctamente</v>
          </cell>
          <cell r="I54" t="str">
            <v>SI</v>
          </cell>
          <cell r="J54">
            <v>43427.731076388889</v>
          </cell>
          <cell r="K54">
            <v>1599</v>
          </cell>
          <cell r="L54" t="str">
            <v>Validado Correctamente</v>
          </cell>
          <cell r="M54" t="str">
            <v>SI</v>
          </cell>
          <cell r="N54">
            <v>43430.354618055557</v>
          </cell>
          <cell r="O54">
            <v>1234</v>
          </cell>
          <cell r="P54" t="str">
            <v>Validado Correctamente</v>
          </cell>
          <cell r="Q54" t="str">
            <v>SI</v>
          </cell>
          <cell r="R54">
            <v>43446.695601851854</v>
          </cell>
          <cell r="S54">
            <v>5945</v>
          </cell>
          <cell r="T54" t="str">
            <v>Validado Correctamente</v>
          </cell>
          <cell r="U54" t="str">
            <v>SI</v>
          </cell>
          <cell r="V54">
            <v>43420.712743055556</v>
          </cell>
          <cell r="W54">
            <v>559</v>
          </cell>
          <cell r="X54" t="str">
            <v>Validado Correctamente</v>
          </cell>
          <cell r="Y54" t="str">
            <v>SI</v>
          </cell>
          <cell r="Z54" t="str">
            <v>Vacio</v>
          </cell>
          <cell r="AA54" t="str">
            <v>Vacio</v>
          </cell>
          <cell r="AB54" t="str">
            <v>Vacio</v>
          </cell>
          <cell r="AC54" t="str">
            <v>Vacio</v>
          </cell>
          <cell r="AD54" t="str">
            <v>Vacio</v>
          </cell>
          <cell r="AE54" t="str">
            <v>Vacio</v>
          </cell>
          <cell r="AF54" t="str">
            <v>Vacio</v>
          </cell>
          <cell r="AG54" t="str">
            <v>Vacio</v>
          </cell>
          <cell r="AH54">
            <v>43271.387164351851</v>
          </cell>
          <cell r="AI54">
            <v>624</v>
          </cell>
          <cell r="AJ54" t="str">
            <v>Validado Correctamente</v>
          </cell>
          <cell r="AK54" t="str">
            <v>NO</v>
          </cell>
          <cell r="AL54">
            <v>43264.525567129633</v>
          </cell>
          <cell r="AM54">
            <v>43</v>
          </cell>
          <cell r="AN54" t="str">
            <v>Validado Correctamente</v>
          </cell>
          <cell r="AO54" t="str">
            <v>NO</v>
          </cell>
          <cell r="AP54">
            <v>43276.63994212963</v>
          </cell>
          <cell r="AQ54">
            <v>21</v>
          </cell>
          <cell r="AR54" t="str">
            <v>Validado Correctamente</v>
          </cell>
          <cell r="AS54" t="str">
            <v>NO</v>
          </cell>
          <cell r="AT54">
            <v>43264.525578703702</v>
          </cell>
          <cell r="AU54">
            <v>19</v>
          </cell>
          <cell r="AV54" t="str">
            <v>Validado Correctamente</v>
          </cell>
          <cell r="AW54" t="str">
            <v>NO</v>
          </cell>
          <cell r="AX54">
            <v>43264.600104166668</v>
          </cell>
          <cell r="AY54">
            <v>42</v>
          </cell>
          <cell r="AZ54" t="str">
            <v>Validado Correctamente</v>
          </cell>
          <cell r="BA54" t="str">
            <v>NO</v>
          </cell>
          <cell r="BB54">
            <v>43264.525613425925</v>
          </cell>
          <cell r="BC54" t="str">
            <v>CARGUE 0</v>
          </cell>
          <cell r="BD54" t="str">
            <v>Cargue en cero</v>
          </cell>
          <cell r="BE54" t="str">
            <v>NO</v>
          </cell>
          <cell r="BF54">
            <v>43264.568159722221</v>
          </cell>
          <cell r="BG54">
            <v>2</v>
          </cell>
          <cell r="BH54" t="str">
            <v>Validado Correctamente</v>
          </cell>
          <cell r="BI54" t="str">
            <v>NO</v>
          </cell>
          <cell r="BJ54">
            <v>43264.525370370371</v>
          </cell>
          <cell r="BK54" t="str">
            <v>CARGUE 0</v>
          </cell>
          <cell r="BL54" t="str">
            <v>Cargue en cero</v>
          </cell>
          <cell r="BM54" t="str">
            <v>NO</v>
          </cell>
          <cell r="BN54">
            <v>43264.522604166668</v>
          </cell>
          <cell r="BO54">
            <v>76</v>
          </cell>
          <cell r="BP54" t="str">
            <v>Validado Correctamente</v>
          </cell>
          <cell r="BQ54" t="str">
            <v>NO</v>
          </cell>
          <cell r="BR54" t="str">
            <v>Vacio</v>
          </cell>
          <cell r="BS54" t="str">
            <v>Vacio</v>
          </cell>
          <cell r="BT54" t="str">
            <v>Vacio</v>
          </cell>
          <cell r="BU54" t="str">
            <v>Vacio</v>
          </cell>
          <cell r="BV54">
            <v>43277.448194444441</v>
          </cell>
          <cell r="BW54">
            <v>14</v>
          </cell>
          <cell r="BX54" t="str">
            <v>Validado Correctamente</v>
          </cell>
          <cell r="BY54" t="str">
            <v>NO</v>
          </cell>
          <cell r="BZ54">
            <v>43278.673344907409</v>
          </cell>
          <cell r="CA54">
            <v>24</v>
          </cell>
          <cell r="CB54" t="str">
            <v>Validado Correctamente</v>
          </cell>
          <cell r="CC54" t="str">
            <v>NO</v>
          </cell>
          <cell r="CD54">
            <v>43279.475486111114</v>
          </cell>
          <cell r="CE54">
            <v>16</v>
          </cell>
          <cell r="CF54" t="str">
            <v>Validado Correctamente</v>
          </cell>
          <cell r="CG54" t="str">
            <v>NO</v>
          </cell>
          <cell r="CH54">
            <v>43280.454224537039</v>
          </cell>
          <cell r="CI54">
            <v>22</v>
          </cell>
          <cell r="CJ54" t="str">
            <v>Validado Correctamente</v>
          </cell>
          <cell r="CK54" t="str">
            <v>NO</v>
          </cell>
          <cell r="CL54">
            <v>43280.454444444447</v>
          </cell>
          <cell r="CM54">
            <v>25</v>
          </cell>
          <cell r="CN54" t="str">
            <v>Validado Correctamente</v>
          </cell>
          <cell r="CO54" t="str">
            <v>NO</v>
          </cell>
          <cell r="CP54">
            <v>43280.561168981483</v>
          </cell>
          <cell r="CQ54">
            <v>15</v>
          </cell>
          <cell r="CR54" t="str">
            <v>Validado Correctamente</v>
          </cell>
          <cell r="CS54" t="str">
            <v>NO</v>
          </cell>
          <cell r="CT54" t="str">
            <v>Vacio</v>
          </cell>
          <cell r="CU54" t="str">
            <v>Vacio</v>
          </cell>
          <cell r="CV54" t="str">
            <v>Validado con Errores</v>
          </cell>
          <cell r="CW54" t="str">
            <v>Vacio</v>
          </cell>
        </row>
        <row r="55">
          <cell r="A55">
            <v>1706</v>
          </cell>
          <cell r="B55" t="str">
            <v>UNIVERSIDAD EXTERNADO DE COLOMBIA</v>
          </cell>
          <cell r="C55" t="str">
            <v>PRIVADA</v>
          </cell>
          <cell r="D55" t="str">
            <v>Universidad</v>
          </cell>
          <cell r="E55" t="str">
            <v>Vacio</v>
          </cell>
          <cell r="F55">
            <v>43294.760798611111</v>
          </cell>
          <cell r="G55">
            <v>6572</v>
          </cell>
          <cell r="H55" t="str">
            <v>Validado Correctamente</v>
          </cell>
          <cell r="I55" t="str">
            <v>SI</v>
          </cell>
          <cell r="J55">
            <v>43294.763321759259</v>
          </cell>
          <cell r="K55">
            <v>6008</v>
          </cell>
          <cell r="L55" t="str">
            <v>Validado Correctamente</v>
          </cell>
          <cell r="M55" t="str">
            <v>SI</v>
          </cell>
          <cell r="N55">
            <v>43308.363958333335</v>
          </cell>
          <cell r="O55">
            <v>4934</v>
          </cell>
          <cell r="P55" t="str">
            <v>Validado Correctamente</v>
          </cell>
          <cell r="Q55" t="str">
            <v>SI</v>
          </cell>
          <cell r="R55">
            <v>43343.701793981483</v>
          </cell>
          <cell r="S55">
            <v>13826</v>
          </cell>
          <cell r="T55" t="str">
            <v>Validado Correctamente</v>
          </cell>
          <cell r="U55" t="str">
            <v>SI</v>
          </cell>
          <cell r="V55">
            <v>43312.580706018518</v>
          </cell>
          <cell r="W55">
            <v>3019</v>
          </cell>
          <cell r="X55" t="str">
            <v>Validado Correctamente</v>
          </cell>
          <cell r="Y55" t="str">
            <v>Vacio</v>
          </cell>
          <cell r="Z55">
            <v>42993.703761574077</v>
          </cell>
          <cell r="AA55">
            <v>180</v>
          </cell>
          <cell r="AB55" t="str">
            <v>Validado Correctamente</v>
          </cell>
          <cell r="AC55" t="str">
            <v>Vacio</v>
          </cell>
          <cell r="AD55" t="str">
            <v>Vacio</v>
          </cell>
          <cell r="AE55" t="str">
            <v>Vacio</v>
          </cell>
          <cell r="AF55" t="str">
            <v>Vacio</v>
          </cell>
          <cell r="AG55" t="str">
            <v>Vacio</v>
          </cell>
          <cell r="AH55">
            <v>43376.494722222225</v>
          </cell>
          <cell r="AI55">
            <v>1921</v>
          </cell>
          <cell r="AJ55" t="str">
            <v>Validado Correctamente</v>
          </cell>
          <cell r="AK55" t="str">
            <v>SI</v>
          </cell>
          <cell r="AL55">
            <v>43280.743877314817</v>
          </cell>
          <cell r="AM55">
            <v>53</v>
          </cell>
          <cell r="AN55" t="str">
            <v>Validado Correctamente</v>
          </cell>
          <cell r="AO55" t="str">
            <v>NO</v>
          </cell>
          <cell r="AP55">
            <v>43273.578182870369</v>
          </cell>
          <cell r="AQ55">
            <v>107</v>
          </cell>
          <cell r="AR55" t="str">
            <v>Validado Correctamente</v>
          </cell>
          <cell r="AS55" t="str">
            <v>NO</v>
          </cell>
          <cell r="AT55">
            <v>43273.578194444446</v>
          </cell>
          <cell r="AU55">
            <v>150</v>
          </cell>
          <cell r="AV55" t="str">
            <v>Validado Correctamente</v>
          </cell>
          <cell r="AW55" t="str">
            <v>NO</v>
          </cell>
          <cell r="AX55">
            <v>43280.75509259259</v>
          </cell>
          <cell r="AY55">
            <v>232</v>
          </cell>
          <cell r="AZ55" t="str">
            <v>Validado Correctamente</v>
          </cell>
          <cell r="BA55" t="str">
            <v>NO</v>
          </cell>
          <cell r="BB55">
            <v>43277.52884259259</v>
          </cell>
          <cell r="BC55" t="str">
            <v>CARGUE 0</v>
          </cell>
          <cell r="BD55" t="str">
            <v>Cargue en cero</v>
          </cell>
          <cell r="BE55" t="str">
            <v>NO</v>
          </cell>
          <cell r="BF55">
            <v>43273.578229166669</v>
          </cell>
          <cell r="BG55">
            <v>17</v>
          </cell>
          <cell r="BH55" t="str">
            <v>Validado Correctamente</v>
          </cell>
          <cell r="BI55" t="str">
            <v>NO</v>
          </cell>
          <cell r="BJ55">
            <v>43280.735810185186</v>
          </cell>
          <cell r="BK55" t="str">
            <v>CARGUE 0</v>
          </cell>
          <cell r="BL55" t="str">
            <v>Cargue en cero</v>
          </cell>
          <cell r="BM55" t="str">
            <v>NO</v>
          </cell>
          <cell r="BN55">
            <v>43273.501250000001</v>
          </cell>
          <cell r="BO55">
            <v>248</v>
          </cell>
          <cell r="BP55" t="str">
            <v>Validado Correctamente</v>
          </cell>
          <cell r="BQ55" t="str">
            <v>NO</v>
          </cell>
          <cell r="BR55">
            <v>43442.450729166667</v>
          </cell>
          <cell r="BS55">
            <v>254</v>
          </cell>
          <cell r="BT55" t="str">
            <v>Validado Correctamente</v>
          </cell>
          <cell r="BU55" t="str">
            <v>SI</v>
          </cell>
          <cell r="BV55">
            <v>43279.602581018517</v>
          </cell>
          <cell r="BW55">
            <v>72</v>
          </cell>
          <cell r="BX55" t="str">
            <v>Validado Correctamente</v>
          </cell>
          <cell r="BY55" t="str">
            <v>NO</v>
          </cell>
          <cell r="BZ55" t="str">
            <v>Vacio</v>
          </cell>
          <cell r="CA55" t="str">
            <v>Vacio</v>
          </cell>
          <cell r="CB55" t="str">
            <v>Vacio</v>
          </cell>
          <cell r="CC55" t="str">
            <v>Vacio</v>
          </cell>
          <cell r="CD55" t="str">
            <v>Vacio</v>
          </cell>
          <cell r="CE55" t="str">
            <v>Vacio</v>
          </cell>
          <cell r="CF55" t="str">
            <v>Vacio</v>
          </cell>
          <cell r="CG55" t="str">
            <v>Vacio</v>
          </cell>
          <cell r="CH55" t="str">
            <v>Vacio</v>
          </cell>
          <cell r="CI55" t="str">
            <v>Vacio</v>
          </cell>
          <cell r="CJ55" t="str">
            <v>Vacio</v>
          </cell>
          <cell r="CK55" t="str">
            <v>Vacio</v>
          </cell>
          <cell r="CL55" t="str">
            <v>Vacio</v>
          </cell>
          <cell r="CM55" t="str">
            <v>Vacio</v>
          </cell>
          <cell r="CN55" t="str">
            <v>Vacio</v>
          </cell>
          <cell r="CO55" t="str">
            <v>Vacio</v>
          </cell>
          <cell r="CP55" t="str">
            <v>Vacio</v>
          </cell>
          <cell r="CQ55" t="str">
            <v>Vacio</v>
          </cell>
          <cell r="CR55" t="str">
            <v>Vacio</v>
          </cell>
          <cell r="CS55" t="str">
            <v>Vacio</v>
          </cell>
          <cell r="CT55" t="str">
            <v>Vacio</v>
          </cell>
          <cell r="CU55" t="str">
            <v>Vacio</v>
          </cell>
          <cell r="CV55" t="str">
            <v>Vacio</v>
          </cell>
          <cell r="CW55" t="str">
            <v>Vacio</v>
          </cell>
        </row>
        <row r="56">
          <cell r="A56">
            <v>1707</v>
          </cell>
          <cell r="B56" t="str">
            <v>FUNDACION UNIVERSIDAD DE BOGOTA - JORGE TADEO LOZANO</v>
          </cell>
          <cell r="C56" t="str">
            <v>PRIVADA</v>
          </cell>
          <cell r="D56" t="str">
            <v>Universidad</v>
          </cell>
          <cell r="E56" t="str">
            <v>Vacio</v>
          </cell>
          <cell r="F56">
            <v>43227.672418981485</v>
          </cell>
          <cell r="G56">
            <v>2966</v>
          </cell>
          <cell r="H56" t="str">
            <v>Validado Correctamente</v>
          </cell>
          <cell r="I56" t="str">
            <v>NO</v>
          </cell>
          <cell r="J56">
            <v>43227.723275462966</v>
          </cell>
          <cell r="K56">
            <v>2464</v>
          </cell>
          <cell r="L56" t="str">
            <v>Validado Correctamente</v>
          </cell>
          <cell r="M56" t="str">
            <v>NO</v>
          </cell>
          <cell r="N56">
            <v>43228.518414351849</v>
          </cell>
          <cell r="O56">
            <v>1936</v>
          </cell>
          <cell r="P56" t="str">
            <v>Validado Correctamente</v>
          </cell>
          <cell r="Q56" t="str">
            <v>NO</v>
          </cell>
          <cell r="R56">
            <v>43355.365613425929</v>
          </cell>
          <cell r="S56">
            <v>10854</v>
          </cell>
          <cell r="T56" t="str">
            <v>Validado Correctamente</v>
          </cell>
          <cell r="U56" t="str">
            <v>SI</v>
          </cell>
          <cell r="V56">
            <v>43311.744189814817</v>
          </cell>
          <cell r="W56">
            <v>1539</v>
          </cell>
          <cell r="X56" t="str">
            <v>Validado Correctamente</v>
          </cell>
          <cell r="Y56" t="str">
            <v>NO</v>
          </cell>
          <cell r="Z56">
            <v>43026.524641203701</v>
          </cell>
          <cell r="AA56">
            <v>100</v>
          </cell>
          <cell r="AB56" t="str">
            <v>Validado Correctamente</v>
          </cell>
          <cell r="AC56" t="str">
            <v>SI</v>
          </cell>
          <cell r="AD56">
            <v>43281.660081018519</v>
          </cell>
          <cell r="AE56">
            <v>1</v>
          </cell>
          <cell r="AF56" t="str">
            <v>Validado Correctamente</v>
          </cell>
          <cell r="AG56" t="str">
            <v>Vacio</v>
          </cell>
          <cell r="AH56">
            <v>43277.449016203704</v>
          </cell>
          <cell r="AI56">
            <v>1105</v>
          </cell>
          <cell r="AJ56" t="str">
            <v>Validado Correctamente</v>
          </cell>
          <cell r="AK56" t="str">
            <v>NO</v>
          </cell>
          <cell r="AL56">
            <v>43281.522488425922</v>
          </cell>
          <cell r="AM56">
            <v>22</v>
          </cell>
          <cell r="AN56" t="str">
            <v>Validado Correctamente</v>
          </cell>
          <cell r="AO56" t="str">
            <v>Vacio</v>
          </cell>
          <cell r="AP56">
            <v>43280.827511574076</v>
          </cell>
          <cell r="AQ56">
            <v>31</v>
          </cell>
          <cell r="AR56" t="str">
            <v>Validado Correctamente</v>
          </cell>
          <cell r="AS56" t="str">
            <v>NO</v>
          </cell>
          <cell r="AT56">
            <v>43281.638541666667</v>
          </cell>
          <cell r="AU56">
            <v>38</v>
          </cell>
          <cell r="AV56" t="str">
            <v>Validado Correctamente</v>
          </cell>
          <cell r="AW56" t="str">
            <v>Vacio</v>
          </cell>
          <cell r="AX56">
            <v>43281.522534722222</v>
          </cell>
          <cell r="AY56">
            <v>62</v>
          </cell>
          <cell r="AZ56" t="str">
            <v>Validado Correctamente</v>
          </cell>
          <cell r="BA56" t="str">
            <v>Vacio</v>
          </cell>
          <cell r="BB56">
            <v>43280.611747685187</v>
          </cell>
          <cell r="BC56" t="str">
            <v>CARGUE 0</v>
          </cell>
          <cell r="BD56" t="str">
            <v>Cargue en cero</v>
          </cell>
          <cell r="BE56" t="str">
            <v>NO</v>
          </cell>
          <cell r="BF56">
            <v>43280.611377314817</v>
          </cell>
          <cell r="BG56" t="str">
            <v>CARGUE 0</v>
          </cell>
          <cell r="BH56" t="str">
            <v>Cargue en cero</v>
          </cell>
          <cell r="BI56" t="str">
            <v>NO</v>
          </cell>
          <cell r="BJ56">
            <v>43280.611967592595</v>
          </cell>
          <cell r="BK56" t="str">
            <v>CARGUE 0</v>
          </cell>
          <cell r="BL56" t="str">
            <v>Cargue en cero</v>
          </cell>
          <cell r="BM56" t="str">
            <v>NO</v>
          </cell>
          <cell r="BN56">
            <v>43280.820590277777</v>
          </cell>
          <cell r="BO56">
            <v>6</v>
          </cell>
          <cell r="BP56" t="str">
            <v>Validado Correctamente</v>
          </cell>
          <cell r="BQ56" t="str">
            <v>NO</v>
          </cell>
          <cell r="BR56">
            <v>43280.635810185187</v>
          </cell>
          <cell r="BS56" t="str">
            <v>CARGUE 0</v>
          </cell>
          <cell r="BT56" t="str">
            <v>Cargue en cero</v>
          </cell>
          <cell r="BU56" t="str">
            <v>NO</v>
          </cell>
          <cell r="BV56">
            <v>43281.522453703707</v>
          </cell>
          <cell r="BW56">
            <v>90</v>
          </cell>
          <cell r="BX56" t="str">
            <v>Validado Correctamente</v>
          </cell>
          <cell r="BY56" t="str">
            <v>Vacio</v>
          </cell>
          <cell r="BZ56">
            <v>43280.797951388886</v>
          </cell>
          <cell r="CA56">
            <v>57</v>
          </cell>
          <cell r="CB56" t="str">
            <v>Validado Correctamente</v>
          </cell>
          <cell r="CC56" t="str">
            <v>NO</v>
          </cell>
          <cell r="CD56">
            <v>43280.796446759261</v>
          </cell>
          <cell r="CE56">
            <v>9</v>
          </cell>
          <cell r="CF56" t="str">
            <v>Validado Correctamente</v>
          </cell>
          <cell r="CG56" t="str">
            <v>NO</v>
          </cell>
          <cell r="CH56">
            <v>43280.61215277778</v>
          </cell>
          <cell r="CI56" t="str">
            <v>CARGUE 0</v>
          </cell>
          <cell r="CJ56" t="str">
            <v>Cargue en cero</v>
          </cell>
          <cell r="CK56" t="str">
            <v>NO</v>
          </cell>
          <cell r="CL56">
            <v>43280.63113425926</v>
          </cell>
          <cell r="CM56" t="str">
            <v>CARGUE 0</v>
          </cell>
          <cell r="CN56" t="str">
            <v>Cargue en cero</v>
          </cell>
          <cell r="CO56" t="str">
            <v>NO</v>
          </cell>
          <cell r="CP56">
            <v>43280.612326388888</v>
          </cell>
          <cell r="CQ56" t="str">
            <v>CARGUE 0</v>
          </cell>
          <cell r="CR56" t="str">
            <v>Cargue en cero</v>
          </cell>
          <cell r="CS56" t="str">
            <v>NO</v>
          </cell>
          <cell r="CT56">
            <v>43280.612569444442</v>
          </cell>
          <cell r="CU56" t="str">
            <v>CARGUE 0</v>
          </cell>
          <cell r="CV56" t="str">
            <v>Cargue en cero</v>
          </cell>
          <cell r="CW56" t="str">
            <v>NO</v>
          </cell>
        </row>
        <row r="57">
          <cell r="A57">
            <v>1708</v>
          </cell>
          <cell r="B57" t="str">
            <v>FUNDACION UNIVERSIDAD DE BOGOTA - JORGE TADEO LOZANO</v>
          </cell>
          <cell r="C57" t="str">
            <v>PRIVADA</v>
          </cell>
          <cell r="D57" t="str">
            <v>Universidad</v>
          </cell>
          <cell r="E57" t="str">
            <v>1707</v>
          </cell>
          <cell r="F57">
            <v>43227.541944444441</v>
          </cell>
          <cell r="G57">
            <v>111</v>
          </cell>
          <cell r="H57" t="str">
            <v>Validado Correctamente</v>
          </cell>
          <cell r="I57" t="str">
            <v>NO</v>
          </cell>
          <cell r="J57">
            <v>43227.614074074074</v>
          </cell>
          <cell r="K57">
            <v>95</v>
          </cell>
          <cell r="L57" t="str">
            <v>Validado Correctamente</v>
          </cell>
          <cell r="M57" t="str">
            <v>NO</v>
          </cell>
          <cell r="N57">
            <v>43227.651469907411</v>
          </cell>
          <cell r="O57">
            <v>94</v>
          </cell>
          <cell r="P57" t="str">
            <v>Validado Correctamente</v>
          </cell>
          <cell r="Q57" t="str">
            <v>NO</v>
          </cell>
          <cell r="R57">
            <v>43350.509965277779</v>
          </cell>
          <cell r="S57">
            <v>370</v>
          </cell>
          <cell r="T57" t="str">
            <v>Validado Correctamente</v>
          </cell>
          <cell r="U57" t="str">
            <v>SI</v>
          </cell>
          <cell r="V57">
            <v>43217.711064814815</v>
          </cell>
          <cell r="W57">
            <v>33</v>
          </cell>
          <cell r="X57" t="str">
            <v>Validado con Errores</v>
          </cell>
          <cell r="Y57" t="str">
            <v>NO</v>
          </cell>
          <cell r="Z57">
            <v>43026.525000000001</v>
          </cell>
          <cell r="AA57">
            <v>4</v>
          </cell>
          <cell r="AB57" t="str">
            <v>Validado Correctamente</v>
          </cell>
          <cell r="AC57" t="str">
            <v>SI</v>
          </cell>
          <cell r="AD57">
            <v>43285.359444444446</v>
          </cell>
          <cell r="AE57">
            <v>1</v>
          </cell>
          <cell r="AF57" t="str">
            <v>Validado Correctamente</v>
          </cell>
          <cell r="AG57" t="str">
            <v>SI</v>
          </cell>
          <cell r="AH57">
            <v>43273.515219907407</v>
          </cell>
          <cell r="AI57">
            <v>41</v>
          </cell>
          <cell r="AJ57" t="str">
            <v>Validado Correctamente</v>
          </cell>
          <cell r="AK57" t="str">
            <v>NO</v>
          </cell>
          <cell r="AL57">
            <v>43277.674525462964</v>
          </cell>
          <cell r="AM57" t="str">
            <v>CARGUE 0</v>
          </cell>
          <cell r="AN57" t="str">
            <v>Cargue en cero</v>
          </cell>
          <cell r="AO57" t="str">
            <v>NO</v>
          </cell>
          <cell r="AP57">
            <v>43277.674247685187</v>
          </cell>
          <cell r="AQ57" t="str">
            <v>CARGUE 0</v>
          </cell>
          <cell r="AR57" t="str">
            <v>Cargue en cero</v>
          </cell>
          <cell r="AS57" t="str">
            <v>NO</v>
          </cell>
          <cell r="AT57">
            <v>43277.67391203704</v>
          </cell>
          <cell r="AU57" t="str">
            <v>CARGUE 0</v>
          </cell>
          <cell r="AV57" t="str">
            <v>Cargue en cero</v>
          </cell>
          <cell r="AW57" t="str">
            <v>NO</v>
          </cell>
          <cell r="AX57">
            <v>43277.673726851855</v>
          </cell>
          <cell r="AY57" t="str">
            <v>CARGUE 0</v>
          </cell>
          <cell r="AZ57" t="str">
            <v>Cargue en cero</v>
          </cell>
          <cell r="BA57" t="str">
            <v>NO</v>
          </cell>
          <cell r="BB57">
            <v>43277.673425925925</v>
          </cell>
          <cell r="BC57" t="str">
            <v>CARGUE 0</v>
          </cell>
          <cell r="BD57" t="str">
            <v>Cargue en cero</v>
          </cell>
          <cell r="BE57" t="str">
            <v>NO</v>
          </cell>
          <cell r="BF57">
            <v>43277.672858796293</v>
          </cell>
          <cell r="BG57" t="str">
            <v>CARGUE 0</v>
          </cell>
          <cell r="BH57" t="str">
            <v>Cargue en cero</v>
          </cell>
          <cell r="BI57" t="str">
            <v>NO</v>
          </cell>
          <cell r="BJ57">
            <v>43277.651550925926</v>
          </cell>
          <cell r="BK57" t="str">
            <v>CARGUE 0</v>
          </cell>
          <cell r="BL57" t="str">
            <v>Cargue en cero</v>
          </cell>
          <cell r="BM57" t="str">
            <v>NO</v>
          </cell>
          <cell r="BN57">
            <v>43277.641365740739</v>
          </cell>
          <cell r="BO57" t="str">
            <v>CARGUE 0</v>
          </cell>
          <cell r="BP57" t="str">
            <v>Cargue en cero</v>
          </cell>
          <cell r="BQ57" t="str">
            <v>NO</v>
          </cell>
          <cell r="BR57">
            <v>43277.675729166665</v>
          </cell>
          <cell r="BS57" t="str">
            <v>CARGUE 0</v>
          </cell>
          <cell r="BT57" t="str">
            <v>Cargue en cero</v>
          </cell>
          <cell r="BU57" t="str">
            <v>NO</v>
          </cell>
          <cell r="BV57">
            <v>43277.676041666666</v>
          </cell>
          <cell r="BW57" t="str">
            <v>CARGUE 0</v>
          </cell>
          <cell r="BX57" t="str">
            <v>Cargue en cero</v>
          </cell>
          <cell r="BY57" t="str">
            <v>NO</v>
          </cell>
          <cell r="BZ57">
            <v>43277.676215277781</v>
          </cell>
          <cell r="CA57" t="str">
            <v>CARGUE 0</v>
          </cell>
          <cell r="CB57" t="str">
            <v>Cargue en cero</v>
          </cell>
          <cell r="CC57" t="str">
            <v>NO</v>
          </cell>
          <cell r="CD57">
            <v>43277.676400462966</v>
          </cell>
          <cell r="CE57" t="str">
            <v>CARGUE 0</v>
          </cell>
          <cell r="CF57" t="str">
            <v>Cargue en cero</v>
          </cell>
          <cell r="CG57" t="str">
            <v>NO</v>
          </cell>
          <cell r="CH57">
            <v>43277.676631944443</v>
          </cell>
          <cell r="CI57" t="str">
            <v>CARGUE 0</v>
          </cell>
          <cell r="CJ57" t="str">
            <v>Cargue en cero</v>
          </cell>
          <cell r="CK57" t="str">
            <v>NO</v>
          </cell>
          <cell r="CL57">
            <v>43277.676782407405</v>
          </cell>
          <cell r="CM57" t="str">
            <v>CARGUE 0</v>
          </cell>
          <cell r="CN57" t="str">
            <v>Cargue en cero</v>
          </cell>
          <cell r="CO57" t="str">
            <v>NO</v>
          </cell>
          <cell r="CP57">
            <v>43277.67695601852</v>
          </cell>
          <cell r="CQ57" t="str">
            <v>CARGUE 0</v>
          </cell>
          <cell r="CR57" t="str">
            <v>Cargue en cero</v>
          </cell>
          <cell r="CS57" t="str">
            <v>NO</v>
          </cell>
          <cell r="CT57">
            <v>43277.677175925928</v>
          </cell>
          <cell r="CU57" t="str">
            <v>CARGUE 0</v>
          </cell>
          <cell r="CV57" t="str">
            <v>Cargue en cero</v>
          </cell>
          <cell r="CW57" t="str">
            <v>NO</v>
          </cell>
        </row>
        <row r="58">
          <cell r="A58">
            <v>1709</v>
          </cell>
          <cell r="B58" t="str">
            <v>UNIVERSIDAD CENTRAL</v>
          </cell>
          <cell r="C58" t="str">
            <v>PRIVADA</v>
          </cell>
          <cell r="D58" t="str">
            <v>Universidad</v>
          </cell>
          <cell r="E58" t="str">
            <v>Vacio</v>
          </cell>
          <cell r="F58">
            <v>43276.463761574072</v>
          </cell>
          <cell r="G58">
            <v>4890</v>
          </cell>
          <cell r="H58" t="str">
            <v>Validado Correctamente</v>
          </cell>
          <cell r="I58" t="str">
            <v>NO</v>
          </cell>
          <cell r="J58">
            <v>43276.487557870372</v>
          </cell>
          <cell r="K58">
            <v>4243</v>
          </cell>
          <cell r="L58" t="str">
            <v>Validado Correctamente</v>
          </cell>
          <cell r="M58" t="str">
            <v>NO</v>
          </cell>
          <cell r="N58">
            <v>43276.496030092596</v>
          </cell>
          <cell r="O58">
            <v>1895</v>
          </cell>
          <cell r="P58" t="str">
            <v>Validado Correctamente</v>
          </cell>
          <cell r="Q58" t="str">
            <v>NO</v>
          </cell>
          <cell r="R58">
            <v>43278.461331018516</v>
          </cell>
          <cell r="S58">
            <v>12136</v>
          </cell>
          <cell r="T58" t="str">
            <v>Validado Correctamente</v>
          </cell>
          <cell r="U58" t="str">
            <v>NO</v>
          </cell>
          <cell r="V58">
            <v>43277.600208333337</v>
          </cell>
          <cell r="W58">
            <v>704</v>
          </cell>
          <cell r="X58" t="str">
            <v>Validado Correctamente</v>
          </cell>
          <cell r="Y58" t="str">
            <v>NO</v>
          </cell>
          <cell r="Z58">
            <v>42993.690995370373</v>
          </cell>
          <cell r="AA58">
            <v>35</v>
          </cell>
          <cell r="AB58" t="str">
            <v>Validado Correctamente</v>
          </cell>
          <cell r="AC58" t="str">
            <v>Vacio</v>
          </cell>
          <cell r="AD58">
            <v>43252.690381944441</v>
          </cell>
          <cell r="AE58">
            <v>1</v>
          </cell>
          <cell r="AF58" t="str">
            <v>Validado Correctamente</v>
          </cell>
          <cell r="AG58" t="str">
            <v>NO</v>
          </cell>
          <cell r="AH58">
            <v>43265.440381944441</v>
          </cell>
          <cell r="AI58">
            <v>1021</v>
          </cell>
          <cell r="AJ58" t="str">
            <v>Validado Correctamente</v>
          </cell>
          <cell r="AK58" t="str">
            <v>NO</v>
          </cell>
          <cell r="AL58">
            <v>43258.848217592589</v>
          </cell>
          <cell r="AM58">
            <v>20</v>
          </cell>
          <cell r="AN58" t="str">
            <v>Validado Correctamente</v>
          </cell>
          <cell r="AO58" t="str">
            <v>NO</v>
          </cell>
          <cell r="AP58">
            <v>43259.7422337963</v>
          </cell>
          <cell r="AQ58">
            <v>2</v>
          </cell>
          <cell r="AR58" t="str">
            <v>Validado Correctamente</v>
          </cell>
          <cell r="AS58" t="str">
            <v>NO</v>
          </cell>
          <cell r="AT58">
            <v>43259.783541666664</v>
          </cell>
          <cell r="AU58">
            <v>24</v>
          </cell>
          <cell r="AV58" t="str">
            <v>Validado Correctamente</v>
          </cell>
          <cell r="AW58" t="str">
            <v>NO</v>
          </cell>
          <cell r="AX58">
            <v>43259.720879629633</v>
          </cell>
          <cell r="AY58">
            <v>23</v>
          </cell>
          <cell r="AZ58" t="str">
            <v>Validado Correctamente</v>
          </cell>
          <cell r="BA58" t="str">
            <v>NO</v>
          </cell>
          <cell r="BB58">
            <v>43259.407638888886</v>
          </cell>
          <cell r="BC58" t="str">
            <v>CARGUE 0</v>
          </cell>
          <cell r="BD58" t="str">
            <v>Cargue en cero</v>
          </cell>
          <cell r="BE58" t="str">
            <v>NO</v>
          </cell>
          <cell r="BF58">
            <v>43258.858680555553</v>
          </cell>
          <cell r="BG58">
            <v>2</v>
          </cell>
          <cell r="BH58" t="str">
            <v>Validado Correctamente</v>
          </cell>
          <cell r="BI58" t="str">
            <v>NO</v>
          </cell>
          <cell r="BJ58">
            <v>43259.408043981479</v>
          </cell>
          <cell r="BK58" t="str">
            <v>CARGUE 0</v>
          </cell>
          <cell r="BL58" t="str">
            <v>Cargue en cero</v>
          </cell>
          <cell r="BM58" t="str">
            <v>NO</v>
          </cell>
          <cell r="BN58">
            <v>43258.70652777778</v>
          </cell>
          <cell r="BO58">
            <v>84</v>
          </cell>
          <cell r="BP58" t="str">
            <v>Validado Correctamente</v>
          </cell>
          <cell r="BQ58" t="str">
            <v>NO</v>
          </cell>
          <cell r="BR58">
            <v>43252.669594907406</v>
          </cell>
          <cell r="BS58">
            <v>51</v>
          </cell>
          <cell r="BT58" t="str">
            <v>Validado Correctamente</v>
          </cell>
          <cell r="BU58" t="str">
            <v>NO</v>
          </cell>
          <cell r="BV58">
            <v>43250.700127314813</v>
          </cell>
          <cell r="BW58">
            <v>23</v>
          </cell>
          <cell r="BX58" t="str">
            <v>Validado Correctamente</v>
          </cell>
          <cell r="BY58" t="str">
            <v>NO</v>
          </cell>
          <cell r="BZ58">
            <v>43258.764120370368</v>
          </cell>
          <cell r="CA58">
            <v>112</v>
          </cell>
          <cell r="CB58" t="str">
            <v>Validado Correctamente</v>
          </cell>
          <cell r="CC58" t="str">
            <v>NO</v>
          </cell>
          <cell r="CD58">
            <v>43258.816712962966</v>
          </cell>
          <cell r="CE58" t="str">
            <v>CARGUE 0</v>
          </cell>
          <cell r="CF58" t="str">
            <v>Validado Correctamente</v>
          </cell>
          <cell r="CG58" t="str">
            <v>NO</v>
          </cell>
          <cell r="CH58">
            <v>43258.742789351854</v>
          </cell>
          <cell r="CI58">
            <v>64</v>
          </cell>
          <cell r="CJ58" t="str">
            <v>Validado Correctamente</v>
          </cell>
          <cell r="CK58" t="str">
            <v>NO</v>
          </cell>
          <cell r="CL58">
            <v>43258.468738425923</v>
          </cell>
          <cell r="CM58">
            <v>1</v>
          </cell>
          <cell r="CN58" t="str">
            <v>Validado Correctamente</v>
          </cell>
          <cell r="CO58" t="str">
            <v>NO</v>
          </cell>
          <cell r="CP58">
            <v>43258.785671296297</v>
          </cell>
          <cell r="CQ58">
            <v>53</v>
          </cell>
          <cell r="CR58" t="str">
            <v>Validado Correctamente</v>
          </cell>
          <cell r="CS58" t="str">
            <v>NO</v>
          </cell>
          <cell r="CT58">
            <v>43258.470312500001</v>
          </cell>
          <cell r="CU58">
            <v>8</v>
          </cell>
          <cell r="CV58" t="str">
            <v>Validado Correctamente</v>
          </cell>
          <cell r="CW58" t="str">
            <v>NO</v>
          </cell>
        </row>
        <row r="59">
          <cell r="A59">
            <v>1710</v>
          </cell>
          <cell r="B59" t="str">
            <v>UNIVERSIDAD PONTIFICIA BOLIVARIANA</v>
          </cell>
          <cell r="C59" t="str">
            <v>PRIVADA</v>
          </cell>
          <cell r="D59" t="str">
            <v>Universidad</v>
          </cell>
          <cell r="E59" t="str">
            <v>Vacio</v>
          </cell>
          <cell r="F59">
            <v>43420.488807870373</v>
          </cell>
          <cell r="G59">
            <v>7199</v>
          </cell>
          <cell r="H59" t="str">
            <v>Validado Correctamente</v>
          </cell>
          <cell r="I59" t="str">
            <v>SI</v>
          </cell>
          <cell r="J59">
            <v>43420.647106481483</v>
          </cell>
          <cell r="K59">
            <v>4296</v>
          </cell>
          <cell r="L59" t="str">
            <v>Validado Correctamente</v>
          </cell>
          <cell r="M59" t="str">
            <v>SI</v>
          </cell>
          <cell r="N59">
            <v>43438.469895833332</v>
          </cell>
          <cell r="O59">
            <v>2906</v>
          </cell>
          <cell r="P59" t="str">
            <v>Validado Correctamente</v>
          </cell>
          <cell r="Q59" t="str">
            <v>SI</v>
          </cell>
          <cell r="R59">
            <v>43444.827719907407</v>
          </cell>
          <cell r="S59">
            <v>14853</v>
          </cell>
          <cell r="T59" t="str">
            <v>Validado Correctamente</v>
          </cell>
          <cell r="U59" t="str">
            <v>SI</v>
          </cell>
          <cell r="V59">
            <v>43411.62195601852</v>
          </cell>
          <cell r="W59">
            <v>1865</v>
          </cell>
          <cell r="X59" t="str">
            <v>Validado Correctamente</v>
          </cell>
          <cell r="Y59" t="str">
            <v>SI</v>
          </cell>
          <cell r="Z59">
            <v>43032.722048611111</v>
          </cell>
          <cell r="AA59">
            <v>183</v>
          </cell>
          <cell r="AB59" t="str">
            <v>Validado Correctamente</v>
          </cell>
          <cell r="AC59" t="str">
            <v>SI</v>
          </cell>
          <cell r="AD59">
            <v>43280.743946759256</v>
          </cell>
          <cell r="AE59">
            <v>1</v>
          </cell>
          <cell r="AF59" t="str">
            <v>Validado Correctamente</v>
          </cell>
          <cell r="AG59" t="str">
            <v>NO</v>
          </cell>
          <cell r="AH59">
            <v>43448.432569444441</v>
          </cell>
          <cell r="AI59">
            <v>2521</v>
          </cell>
          <cell r="AJ59" t="str">
            <v>Validado Correctamente</v>
          </cell>
          <cell r="AK59" t="str">
            <v>SI</v>
          </cell>
          <cell r="AL59">
            <v>43273.663263888891</v>
          </cell>
          <cell r="AM59">
            <v>68</v>
          </cell>
          <cell r="AN59" t="str">
            <v>Validado Correctamente</v>
          </cell>
          <cell r="AO59" t="str">
            <v>NO</v>
          </cell>
          <cell r="AP59">
            <v>43263.620405092595</v>
          </cell>
          <cell r="AQ59">
            <v>16</v>
          </cell>
          <cell r="AR59" t="str">
            <v>Validado Correctamente</v>
          </cell>
          <cell r="AS59" t="str">
            <v>NO</v>
          </cell>
          <cell r="AT59">
            <v>43263.589062500003</v>
          </cell>
          <cell r="AU59">
            <v>19</v>
          </cell>
          <cell r="AV59" t="str">
            <v>Validado Correctamente</v>
          </cell>
          <cell r="AW59" t="str">
            <v>NO</v>
          </cell>
          <cell r="AX59">
            <v>43276.408125000002</v>
          </cell>
          <cell r="AY59">
            <v>52</v>
          </cell>
          <cell r="AZ59" t="str">
            <v>Validado Correctamente</v>
          </cell>
          <cell r="BA59" t="str">
            <v>NO</v>
          </cell>
          <cell r="BB59">
            <v>43256.700185185182</v>
          </cell>
          <cell r="BC59" t="str">
            <v>CARGUE 0</v>
          </cell>
          <cell r="BD59" t="str">
            <v>Cargue en cero</v>
          </cell>
          <cell r="BE59" t="str">
            <v>NO</v>
          </cell>
          <cell r="BF59">
            <v>43263.641736111109</v>
          </cell>
          <cell r="BG59">
            <v>7</v>
          </cell>
          <cell r="BH59" t="str">
            <v>Validado Correctamente</v>
          </cell>
          <cell r="BI59" t="str">
            <v>NO</v>
          </cell>
          <cell r="BJ59">
            <v>43250.392453703702</v>
          </cell>
          <cell r="BK59" t="str">
            <v>CARGUE 0</v>
          </cell>
          <cell r="BL59" t="str">
            <v>Cargue en cero</v>
          </cell>
          <cell r="BM59" t="str">
            <v>NO</v>
          </cell>
          <cell r="BN59">
            <v>43263.561655092592</v>
          </cell>
          <cell r="BO59">
            <v>214</v>
          </cell>
          <cell r="BP59" t="str">
            <v>Validado Correctamente</v>
          </cell>
          <cell r="BQ59" t="str">
            <v>NO</v>
          </cell>
          <cell r="BR59">
            <v>43273.430868055555</v>
          </cell>
          <cell r="BS59">
            <v>179</v>
          </cell>
          <cell r="BT59" t="str">
            <v>Validado Correctamente</v>
          </cell>
          <cell r="BU59" t="str">
            <v>NO</v>
          </cell>
          <cell r="BV59">
            <v>43280.765046296299</v>
          </cell>
          <cell r="BW59" t="str">
            <v>CARGUE 0</v>
          </cell>
          <cell r="BX59" t="str">
            <v>Validado Correctamente</v>
          </cell>
          <cell r="BY59" t="str">
            <v>NO</v>
          </cell>
          <cell r="BZ59">
            <v>43280.494895833333</v>
          </cell>
          <cell r="CA59" t="str">
            <v>CARGUE 0</v>
          </cell>
          <cell r="CB59" t="str">
            <v>Cargue en cero</v>
          </cell>
          <cell r="CC59" t="str">
            <v>NO</v>
          </cell>
          <cell r="CD59">
            <v>43278.605833333335</v>
          </cell>
          <cell r="CE59" t="str">
            <v>CARGUE 0</v>
          </cell>
          <cell r="CF59" t="str">
            <v>Cargue en cero</v>
          </cell>
          <cell r="CG59" t="str">
            <v>NO</v>
          </cell>
          <cell r="CH59">
            <v>43280.567453703705</v>
          </cell>
          <cell r="CI59">
            <v>123</v>
          </cell>
          <cell r="CJ59" t="str">
            <v>Validado Correctamente</v>
          </cell>
          <cell r="CK59" t="str">
            <v>NO</v>
          </cell>
          <cell r="CL59">
            <v>43280.568240740744</v>
          </cell>
          <cell r="CM59">
            <v>3</v>
          </cell>
          <cell r="CN59" t="str">
            <v>Validado Correctamente</v>
          </cell>
          <cell r="CO59" t="str">
            <v>NO</v>
          </cell>
          <cell r="CP59">
            <v>43280.611701388887</v>
          </cell>
          <cell r="CQ59">
            <v>66</v>
          </cell>
          <cell r="CR59" t="str">
            <v>Validado Correctamente</v>
          </cell>
          <cell r="CS59" t="str">
            <v>NO</v>
          </cell>
          <cell r="CT59">
            <v>43280.561354166668</v>
          </cell>
          <cell r="CU59">
            <v>13</v>
          </cell>
          <cell r="CV59" t="str">
            <v>Validado Correctamente</v>
          </cell>
          <cell r="CW59" t="str">
            <v>NO</v>
          </cell>
        </row>
        <row r="60">
          <cell r="A60">
            <v>1711</v>
          </cell>
          <cell r="B60" t="str">
            <v>UNIVERSIDAD DE LA SABANA</v>
          </cell>
          <cell r="C60" t="str">
            <v>PRIVADA</v>
          </cell>
          <cell r="D60" t="str">
            <v>Universidad</v>
          </cell>
          <cell r="E60" t="str">
            <v>Vacio</v>
          </cell>
          <cell r="F60">
            <v>43433.403263888889</v>
          </cell>
          <cell r="G60">
            <v>9051</v>
          </cell>
          <cell r="H60" t="str">
            <v>Validado Correctamente</v>
          </cell>
          <cell r="I60" t="str">
            <v>SI</v>
          </cell>
          <cell r="J60">
            <v>43433.403356481482</v>
          </cell>
          <cell r="K60">
            <v>4162</v>
          </cell>
          <cell r="L60" t="str">
            <v>Validado Correctamente</v>
          </cell>
          <cell r="M60" t="str">
            <v>SI</v>
          </cell>
          <cell r="N60">
            <v>43433.414502314816</v>
          </cell>
          <cell r="O60">
            <v>2282</v>
          </cell>
          <cell r="P60" t="str">
            <v>Validado Correctamente</v>
          </cell>
          <cell r="Q60" t="str">
            <v>SI</v>
          </cell>
          <cell r="R60">
            <v>43433.469317129631</v>
          </cell>
          <cell r="S60">
            <v>12075</v>
          </cell>
          <cell r="T60" t="str">
            <v>Validado Correctamente</v>
          </cell>
          <cell r="U60" t="str">
            <v>SI</v>
          </cell>
          <cell r="V60">
            <v>43411.653090277781</v>
          </cell>
          <cell r="W60">
            <v>1478</v>
          </cell>
          <cell r="X60" t="str">
            <v>Validado Correctamente</v>
          </cell>
          <cell r="Y60" t="str">
            <v>SI</v>
          </cell>
          <cell r="Z60">
            <v>43075.387870370374</v>
          </cell>
          <cell r="AA60">
            <v>114</v>
          </cell>
          <cell r="AB60" t="str">
            <v>Validado Correctamente</v>
          </cell>
          <cell r="AC60" t="str">
            <v>SI</v>
          </cell>
          <cell r="AD60">
            <v>43277.331064814818</v>
          </cell>
          <cell r="AE60">
            <v>1</v>
          </cell>
          <cell r="AF60" t="str">
            <v>Validado Correctamente</v>
          </cell>
          <cell r="AG60" t="str">
            <v>NO</v>
          </cell>
          <cell r="AH60">
            <v>43438.62767361111</v>
          </cell>
          <cell r="AI60">
            <v>1898</v>
          </cell>
          <cell r="AJ60" t="str">
            <v>Validado Correctamente</v>
          </cell>
          <cell r="AK60" t="str">
            <v>SI</v>
          </cell>
          <cell r="AL60">
            <v>43280.567349537036</v>
          </cell>
          <cell r="AM60">
            <v>154</v>
          </cell>
          <cell r="AN60" t="str">
            <v>Validado Correctamente</v>
          </cell>
          <cell r="AO60" t="str">
            <v>NO</v>
          </cell>
          <cell r="AP60">
            <v>43279.613495370373</v>
          </cell>
          <cell r="AQ60">
            <v>73</v>
          </cell>
          <cell r="AR60" t="str">
            <v>Validado Correctamente</v>
          </cell>
          <cell r="AS60" t="str">
            <v>NO</v>
          </cell>
          <cell r="AT60">
            <v>43280.659768518519</v>
          </cell>
          <cell r="AU60">
            <v>97</v>
          </cell>
          <cell r="AV60" t="str">
            <v>Validado Correctamente</v>
          </cell>
          <cell r="AW60" t="str">
            <v>NO</v>
          </cell>
          <cell r="AX60">
            <v>43280.410474537035</v>
          </cell>
          <cell r="AY60">
            <v>230</v>
          </cell>
          <cell r="AZ60" t="str">
            <v>Validado Correctamente</v>
          </cell>
          <cell r="BA60" t="str">
            <v>NO</v>
          </cell>
          <cell r="BB60">
            <v>43279.580879629626</v>
          </cell>
          <cell r="BC60">
            <v>34</v>
          </cell>
          <cell r="BD60" t="str">
            <v>Validado Correctamente</v>
          </cell>
          <cell r="BE60" t="str">
            <v>NO</v>
          </cell>
          <cell r="BF60">
            <v>43280.567986111113</v>
          </cell>
          <cell r="BG60">
            <v>39</v>
          </cell>
          <cell r="BH60" t="str">
            <v>Validado Correctamente</v>
          </cell>
          <cell r="BI60" t="str">
            <v>NO</v>
          </cell>
          <cell r="BJ60">
            <v>43278.373506944445</v>
          </cell>
          <cell r="BK60" t="str">
            <v>CARGUE 0</v>
          </cell>
          <cell r="BL60" t="str">
            <v>Cargue en cero</v>
          </cell>
          <cell r="BM60" t="str">
            <v>NO</v>
          </cell>
          <cell r="BN60">
            <v>43322.728090277778</v>
          </cell>
          <cell r="BO60">
            <v>163</v>
          </cell>
          <cell r="BP60" t="str">
            <v>Validado Correctamente</v>
          </cell>
          <cell r="BQ60" t="str">
            <v>SI</v>
          </cell>
          <cell r="BR60">
            <v>43270.462164351855</v>
          </cell>
          <cell r="BS60">
            <v>16</v>
          </cell>
          <cell r="BT60" t="str">
            <v>Validado Correctamente</v>
          </cell>
          <cell r="BU60" t="str">
            <v>NO</v>
          </cell>
          <cell r="BV60">
            <v>43276.755462962959</v>
          </cell>
          <cell r="BW60">
            <v>93</v>
          </cell>
          <cell r="BX60" t="str">
            <v>Validado Correctamente</v>
          </cell>
          <cell r="BY60" t="str">
            <v>NO</v>
          </cell>
          <cell r="BZ60">
            <v>43278.473900462966</v>
          </cell>
          <cell r="CA60">
            <v>103</v>
          </cell>
          <cell r="CB60" t="str">
            <v>Validado Correctamente</v>
          </cell>
          <cell r="CC60" t="str">
            <v>NO</v>
          </cell>
          <cell r="CD60">
            <v>43280.638321759259</v>
          </cell>
          <cell r="CE60">
            <v>22</v>
          </cell>
          <cell r="CF60" t="str">
            <v>Validado Correctamente</v>
          </cell>
          <cell r="CG60" t="str">
            <v>NO</v>
          </cell>
          <cell r="CH60">
            <v>43273.673159722224</v>
          </cell>
          <cell r="CI60">
            <v>1</v>
          </cell>
          <cell r="CJ60" t="str">
            <v>Validado Correctamente</v>
          </cell>
          <cell r="CK60" t="str">
            <v>NO</v>
          </cell>
          <cell r="CL60" t="str">
            <v>Vacio</v>
          </cell>
          <cell r="CM60" t="str">
            <v>Vacio</v>
          </cell>
          <cell r="CN60" t="str">
            <v>Vacio</v>
          </cell>
          <cell r="CO60" t="str">
            <v>Vacio</v>
          </cell>
          <cell r="CP60" t="str">
            <v>Vacio</v>
          </cell>
          <cell r="CQ60" t="str">
            <v>Vacio</v>
          </cell>
          <cell r="CR60" t="str">
            <v>Vacio</v>
          </cell>
          <cell r="CS60" t="str">
            <v>Vacio</v>
          </cell>
          <cell r="CT60">
            <v>43276.464687500003</v>
          </cell>
          <cell r="CU60">
            <v>1</v>
          </cell>
          <cell r="CV60" t="str">
            <v>Validado Correctamente</v>
          </cell>
          <cell r="CW60" t="str">
            <v>NO</v>
          </cell>
        </row>
        <row r="61">
          <cell r="A61">
            <v>1712</v>
          </cell>
          <cell r="B61" t="str">
            <v>UNIVERSIDAD EAFIT-</v>
          </cell>
          <cell r="C61" t="str">
            <v>PRIVADA</v>
          </cell>
          <cell r="D61" t="str">
            <v>Universidad</v>
          </cell>
          <cell r="E61" t="str">
            <v>Vacio</v>
          </cell>
          <cell r="F61">
            <v>43277.335995370369</v>
          </cell>
          <cell r="G61">
            <v>4577</v>
          </cell>
          <cell r="H61" t="str">
            <v>Validado Correctamente</v>
          </cell>
          <cell r="I61" t="str">
            <v>NO</v>
          </cell>
          <cell r="J61">
            <v>43277.720092592594</v>
          </cell>
          <cell r="K61">
            <v>4152</v>
          </cell>
          <cell r="L61" t="str">
            <v>Validado Correctamente</v>
          </cell>
          <cell r="M61" t="str">
            <v>NO</v>
          </cell>
          <cell r="N61">
            <v>43278.978009259263</v>
          </cell>
          <cell r="O61">
            <v>2733</v>
          </cell>
          <cell r="P61" t="str">
            <v>Validado Correctamente</v>
          </cell>
          <cell r="Q61" t="str">
            <v>NO</v>
          </cell>
          <cell r="R61">
            <v>43279.041655092595</v>
          </cell>
          <cell r="S61">
            <v>14129</v>
          </cell>
          <cell r="T61" t="str">
            <v>Validado Correctamente</v>
          </cell>
          <cell r="U61" t="str">
            <v>NO</v>
          </cell>
          <cell r="V61">
            <v>43312.892766203702</v>
          </cell>
          <cell r="W61">
            <v>1825</v>
          </cell>
          <cell r="X61" t="str">
            <v>Validado Correctamente</v>
          </cell>
          <cell r="Y61" t="str">
            <v>Vacio</v>
          </cell>
          <cell r="Z61" t="str">
            <v>Vacio</v>
          </cell>
          <cell r="AA61" t="str">
            <v>Vacio</v>
          </cell>
          <cell r="AB61" t="str">
            <v>Vacio</v>
          </cell>
          <cell r="AC61" t="str">
            <v>Vacio</v>
          </cell>
          <cell r="AD61">
            <v>43281.722881944443</v>
          </cell>
          <cell r="AE61">
            <v>1</v>
          </cell>
          <cell r="AF61" t="str">
            <v>Validado Correctamente</v>
          </cell>
          <cell r="AG61" t="str">
            <v>Vacio</v>
          </cell>
          <cell r="AH61">
            <v>43423.773460648146</v>
          </cell>
          <cell r="AI61">
            <v>1141</v>
          </cell>
          <cell r="AJ61" t="str">
            <v>Validado Correctamente</v>
          </cell>
          <cell r="AK61" t="str">
            <v>SI</v>
          </cell>
          <cell r="AL61">
            <v>43272.440185185187</v>
          </cell>
          <cell r="AM61">
            <v>379</v>
          </cell>
          <cell r="AN61" t="str">
            <v>Validado Correctamente</v>
          </cell>
          <cell r="AO61" t="str">
            <v>NO</v>
          </cell>
          <cell r="AP61">
            <v>43277.669652777775</v>
          </cell>
          <cell r="AQ61">
            <v>53</v>
          </cell>
          <cell r="AR61" t="str">
            <v>Validado Correctamente</v>
          </cell>
          <cell r="AS61" t="str">
            <v>NO</v>
          </cell>
          <cell r="AT61">
            <v>43277.6796412037</v>
          </cell>
          <cell r="AU61">
            <v>129</v>
          </cell>
          <cell r="AV61" t="str">
            <v>Validado Correctamente</v>
          </cell>
          <cell r="AW61" t="str">
            <v>NO</v>
          </cell>
          <cell r="AX61">
            <v>43279.084502314814</v>
          </cell>
          <cell r="AY61">
            <v>414</v>
          </cell>
          <cell r="AZ61" t="str">
            <v>Validado Correctamente</v>
          </cell>
          <cell r="BA61" t="str">
            <v>NO</v>
          </cell>
          <cell r="BB61">
            <v>43278.421180555553</v>
          </cell>
          <cell r="BC61">
            <v>4</v>
          </cell>
          <cell r="BD61" t="str">
            <v>Validado Correctamente</v>
          </cell>
          <cell r="BE61" t="str">
            <v>NO</v>
          </cell>
          <cell r="BF61">
            <v>43278.474490740744</v>
          </cell>
          <cell r="BG61">
            <v>29</v>
          </cell>
          <cell r="BH61" t="str">
            <v>Validado Correctamente</v>
          </cell>
          <cell r="BI61" t="str">
            <v>NO</v>
          </cell>
          <cell r="BJ61">
            <v>43280.716041666667</v>
          </cell>
          <cell r="BK61" t="str">
            <v>CARGUE 0</v>
          </cell>
          <cell r="BL61" t="str">
            <v>Cargue en cero</v>
          </cell>
          <cell r="BM61" t="str">
            <v>NO</v>
          </cell>
          <cell r="BN61">
            <v>43269.39371527778</v>
          </cell>
          <cell r="BO61">
            <v>271</v>
          </cell>
          <cell r="BP61" t="str">
            <v>Validado Correctamente</v>
          </cell>
          <cell r="BQ61" t="str">
            <v>NO</v>
          </cell>
          <cell r="BR61" t="str">
            <v>Vacio</v>
          </cell>
          <cell r="BS61" t="str">
            <v>Vacio</v>
          </cell>
          <cell r="BT61" t="str">
            <v>Vacio</v>
          </cell>
          <cell r="BU61" t="str">
            <v>Vacio</v>
          </cell>
          <cell r="BV61">
            <v>43281.849594907406</v>
          </cell>
          <cell r="BW61">
            <v>53</v>
          </cell>
          <cell r="BX61" t="str">
            <v>Validado Correctamente</v>
          </cell>
          <cell r="BY61" t="str">
            <v>Vacio</v>
          </cell>
          <cell r="BZ61">
            <v>43280.667199074072</v>
          </cell>
          <cell r="CA61">
            <v>531</v>
          </cell>
          <cell r="CB61" t="str">
            <v>Validado Correctamente</v>
          </cell>
          <cell r="CC61" t="str">
            <v>NO</v>
          </cell>
          <cell r="CD61">
            <v>43279.580833333333</v>
          </cell>
          <cell r="CE61">
            <v>7</v>
          </cell>
          <cell r="CF61" t="str">
            <v>Validado Correctamente</v>
          </cell>
          <cell r="CG61" t="str">
            <v>NO</v>
          </cell>
          <cell r="CH61">
            <v>43281.659907407404</v>
          </cell>
          <cell r="CI61">
            <v>23</v>
          </cell>
          <cell r="CJ61" t="str">
            <v>Validado Correctamente</v>
          </cell>
          <cell r="CK61" t="str">
            <v>Vacio</v>
          </cell>
          <cell r="CL61">
            <v>43279.390717592592</v>
          </cell>
          <cell r="CM61">
            <v>0</v>
          </cell>
          <cell r="CN61" t="str">
            <v>Validado Correctamente</v>
          </cell>
          <cell r="CO61" t="str">
            <v>NO</v>
          </cell>
          <cell r="CP61">
            <v>43281.629363425927</v>
          </cell>
          <cell r="CQ61">
            <v>46</v>
          </cell>
          <cell r="CR61" t="str">
            <v>Validado Correctamente</v>
          </cell>
          <cell r="CS61" t="str">
            <v>Vacio</v>
          </cell>
          <cell r="CT61">
            <v>43280.758321759262</v>
          </cell>
          <cell r="CU61">
            <v>7</v>
          </cell>
          <cell r="CV61" t="str">
            <v>Validado Correctamente</v>
          </cell>
          <cell r="CW61" t="str">
            <v>NO</v>
          </cell>
        </row>
        <row r="62">
          <cell r="A62">
            <v>1713</v>
          </cell>
          <cell r="B62" t="str">
            <v>UNIVERSIDAD DEL NORTE</v>
          </cell>
          <cell r="C62" t="str">
            <v>PRIVADA</v>
          </cell>
          <cell r="D62" t="str">
            <v>Universidad</v>
          </cell>
          <cell r="E62" t="str">
            <v>Vacio</v>
          </cell>
          <cell r="F62">
            <v>43453.759664351855</v>
          </cell>
          <cell r="G62">
            <v>6326</v>
          </cell>
          <cell r="H62" t="str">
            <v>Validado Correctamente</v>
          </cell>
          <cell r="I62" t="str">
            <v>SI</v>
          </cell>
          <cell r="J62">
            <v>43453.759756944448</v>
          </cell>
          <cell r="K62">
            <v>5187</v>
          </cell>
          <cell r="L62" t="str">
            <v>Validado Correctamente</v>
          </cell>
          <cell r="M62" t="str">
            <v>SI</v>
          </cell>
          <cell r="N62">
            <v>43455.435706018521</v>
          </cell>
          <cell r="O62">
            <v>2594</v>
          </cell>
          <cell r="P62" t="str">
            <v>Validado Correctamente</v>
          </cell>
          <cell r="Q62" t="str">
            <v>SI</v>
          </cell>
          <cell r="R62">
            <v>43455.445798611108</v>
          </cell>
          <cell r="S62">
            <v>15935</v>
          </cell>
          <cell r="T62" t="str">
            <v>Validado Correctamente</v>
          </cell>
          <cell r="U62" t="str">
            <v>SI</v>
          </cell>
          <cell r="V62">
            <v>43312.865972222222</v>
          </cell>
          <cell r="W62">
            <v>1560</v>
          </cell>
          <cell r="X62" t="str">
            <v>Validado con Errores</v>
          </cell>
          <cell r="Y62" t="str">
            <v>Vacio</v>
          </cell>
          <cell r="Z62">
            <v>43048.442060185182</v>
          </cell>
          <cell r="AA62">
            <v>28</v>
          </cell>
          <cell r="AB62" t="str">
            <v>Validado Correctamente</v>
          </cell>
          <cell r="AC62" t="str">
            <v>SI</v>
          </cell>
          <cell r="AD62">
            <v>43281.80746527778</v>
          </cell>
          <cell r="AE62">
            <v>1</v>
          </cell>
          <cell r="AF62" t="str">
            <v>Validado Correctamente</v>
          </cell>
          <cell r="AG62" t="str">
            <v>Vacio</v>
          </cell>
          <cell r="AH62">
            <v>43265.772164351853</v>
          </cell>
          <cell r="AI62">
            <v>1482</v>
          </cell>
          <cell r="AJ62" t="str">
            <v>Validado Correctamente</v>
          </cell>
          <cell r="AK62" t="str">
            <v>NO</v>
          </cell>
          <cell r="AL62">
            <v>43250.773668981485</v>
          </cell>
          <cell r="AM62">
            <v>168</v>
          </cell>
          <cell r="AN62" t="str">
            <v>Validado Correctamente</v>
          </cell>
          <cell r="AO62" t="str">
            <v>NO</v>
          </cell>
          <cell r="AP62">
            <v>43250.448229166665</v>
          </cell>
          <cell r="AQ62">
            <v>100</v>
          </cell>
          <cell r="AR62" t="str">
            <v>Validado Correctamente</v>
          </cell>
          <cell r="AS62" t="str">
            <v>NO</v>
          </cell>
          <cell r="AT62">
            <v>43272.386793981481</v>
          </cell>
          <cell r="AU62">
            <v>108</v>
          </cell>
          <cell r="AV62" t="str">
            <v>Validado Correctamente</v>
          </cell>
          <cell r="AW62" t="str">
            <v>NO</v>
          </cell>
          <cell r="AX62">
            <v>43281.733553240738</v>
          </cell>
          <cell r="AY62">
            <v>195</v>
          </cell>
          <cell r="AZ62" t="str">
            <v>Validado Correctamente</v>
          </cell>
          <cell r="BA62" t="str">
            <v>Vacio</v>
          </cell>
          <cell r="BB62">
            <v>43250.784074074072</v>
          </cell>
          <cell r="BC62">
            <v>85</v>
          </cell>
          <cell r="BD62" t="str">
            <v>Validado Correctamente</v>
          </cell>
          <cell r="BE62" t="str">
            <v>NO</v>
          </cell>
          <cell r="BF62">
            <v>43281.70208333333</v>
          </cell>
          <cell r="BG62">
            <v>170</v>
          </cell>
          <cell r="BH62" t="str">
            <v>Validado Correctamente</v>
          </cell>
          <cell r="BI62" t="str">
            <v>Vacio</v>
          </cell>
          <cell r="BJ62">
            <v>43258.441168981481</v>
          </cell>
          <cell r="BK62" t="str">
            <v>CARGUE 0</v>
          </cell>
          <cell r="BL62" t="str">
            <v>Cargue en cero</v>
          </cell>
          <cell r="BM62" t="str">
            <v>NO</v>
          </cell>
          <cell r="BN62">
            <v>43250.412754629629</v>
          </cell>
          <cell r="BO62">
            <v>269</v>
          </cell>
          <cell r="BP62" t="str">
            <v>Validado Correctamente</v>
          </cell>
          <cell r="BQ62" t="str">
            <v>NO</v>
          </cell>
          <cell r="BR62">
            <v>43249.472766203704</v>
          </cell>
          <cell r="BS62">
            <v>72</v>
          </cell>
          <cell r="BT62" t="str">
            <v>Validado Correctamente</v>
          </cell>
          <cell r="BU62" t="str">
            <v>NO</v>
          </cell>
          <cell r="BV62">
            <v>43281.838935185187</v>
          </cell>
          <cell r="BW62">
            <v>11</v>
          </cell>
          <cell r="BX62" t="str">
            <v>Validado Correctamente</v>
          </cell>
          <cell r="BY62" t="str">
            <v>Vacio</v>
          </cell>
          <cell r="BZ62">
            <v>43281.825231481482</v>
          </cell>
          <cell r="CA62">
            <v>469</v>
          </cell>
          <cell r="CB62" t="str">
            <v>Validado Correctamente</v>
          </cell>
          <cell r="CC62" t="str">
            <v>Vacio</v>
          </cell>
          <cell r="CD62">
            <v>43281.733518518522</v>
          </cell>
          <cell r="CE62">
            <v>55</v>
          </cell>
          <cell r="CF62" t="str">
            <v>Validado Correctamente</v>
          </cell>
          <cell r="CG62" t="str">
            <v>Vacio</v>
          </cell>
          <cell r="CH62">
            <v>43281.80740740741</v>
          </cell>
          <cell r="CI62">
            <v>2</v>
          </cell>
          <cell r="CJ62" t="str">
            <v>Validado Correctamente</v>
          </cell>
          <cell r="CK62" t="str">
            <v>Vacio</v>
          </cell>
          <cell r="CL62">
            <v>43281.792916666665</v>
          </cell>
          <cell r="CM62" t="str">
            <v>CARGUE 0</v>
          </cell>
          <cell r="CN62" t="str">
            <v>Cargue en cero</v>
          </cell>
          <cell r="CO62" t="str">
            <v>Vacio</v>
          </cell>
          <cell r="CP62">
            <v>43281.787766203706</v>
          </cell>
          <cell r="CQ62">
            <v>50</v>
          </cell>
          <cell r="CR62" t="str">
            <v>Validado Correctamente</v>
          </cell>
          <cell r="CS62" t="str">
            <v>Vacio</v>
          </cell>
          <cell r="CT62">
            <v>43281.792986111112</v>
          </cell>
          <cell r="CU62" t="str">
            <v>CARGUE 0</v>
          </cell>
          <cell r="CV62" t="str">
            <v>Cargue en cero</v>
          </cell>
          <cell r="CW62" t="str">
            <v>Vacio</v>
          </cell>
        </row>
        <row r="63">
          <cell r="A63">
            <v>1714</v>
          </cell>
          <cell r="B63" t="str">
            <v>COLEGIO MAYOR DE NUESTRA SEÑORA DEL ROSARIO</v>
          </cell>
          <cell r="C63" t="str">
            <v>PRIVADA</v>
          </cell>
          <cell r="D63" t="str">
            <v>Universidad</v>
          </cell>
          <cell r="E63" t="str">
            <v>Vacio</v>
          </cell>
          <cell r="F63">
            <v>43279.607094907406</v>
          </cell>
          <cell r="G63">
            <v>7953</v>
          </cell>
          <cell r="H63" t="str">
            <v>Validado Correctamente</v>
          </cell>
          <cell r="I63" t="str">
            <v>NO</v>
          </cell>
          <cell r="J63">
            <v>43279.756793981483</v>
          </cell>
          <cell r="K63">
            <v>4832</v>
          </cell>
          <cell r="L63" t="str">
            <v>Validado Correctamente</v>
          </cell>
          <cell r="M63" t="str">
            <v>NO</v>
          </cell>
          <cell r="N63">
            <v>43279.627314814818</v>
          </cell>
          <cell r="O63">
            <v>2137</v>
          </cell>
          <cell r="P63" t="str">
            <v>Validado con Errores</v>
          </cell>
          <cell r="Q63" t="str">
            <v>NO</v>
          </cell>
          <cell r="R63">
            <v>43343.629675925928</v>
          </cell>
          <cell r="S63">
            <v>11747</v>
          </cell>
          <cell r="T63" t="str">
            <v>Validado con Errores</v>
          </cell>
          <cell r="U63" t="str">
            <v>SI</v>
          </cell>
          <cell r="V63">
            <v>43392.65556712963</v>
          </cell>
          <cell r="W63">
            <v>1830</v>
          </cell>
          <cell r="X63" t="str">
            <v>Validado Correctamente</v>
          </cell>
          <cell r="Y63" t="str">
            <v>SI</v>
          </cell>
          <cell r="Z63" t="str">
            <v>Vacio</v>
          </cell>
          <cell r="AA63" t="str">
            <v>Vacio</v>
          </cell>
          <cell r="AB63" t="str">
            <v>Vacio</v>
          </cell>
          <cell r="AC63" t="str">
            <v>Vacio</v>
          </cell>
          <cell r="AD63">
            <v>43273.504490740743</v>
          </cell>
          <cell r="AE63">
            <v>1</v>
          </cell>
          <cell r="AF63" t="str">
            <v>Validado Correctamente</v>
          </cell>
          <cell r="AG63" t="str">
            <v>NO</v>
          </cell>
          <cell r="AH63">
            <v>43276.598622685182</v>
          </cell>
          <cell r="AI63">
            <v>1646</v>
          </cell>
          <cell r="AJ63" t="str">
            <v>Validado Correctamente</v>
          </cell>
          <cell r="AK63" t="str">
            <v>NO</v>
          </cell>
          <cell r="AL63">
            <v>43277.679618055554</v>
          </cell>
          <cell r="AM63">
            <v>30</v>
          </cell>
          <cell r="AN63" t="str">
            <v>Validado Correctamente</v>
          </cell>
          <cell r="AO63" t="str">
            <v>NO</v>
          </cell>
          <cell r="AP63">
            <v>43277.595335648148</v>
          </cell>
          <cell r="AQ63">
            <v>58</v>
          </cell>
          <cell r="AR63" t="str">
            <v>Validado Correctamente</v>
          </cell>
          <cell r="AS63" t="str">
            <v>NO</v>
          </cell>
          <cell r="AT63">
            <v>43279.475497685184</v>
          </cell>
          <cell r="AU63">
            <v>97</v>
          </cell>
          <cell r="AV63" t="str">
            <v>Validado Correctamente</v>
          </cell>
          <cell r="AW63" t="str">
            <v>NO</v>
          </cell>
          <cell r="AX63">
            <v>43279.517060185186</v>
          </cell>
          <cell r="AY63">
            <v>265</v>
          </cell>
          <cell r="AZ63" t="str">
            <v>Validado Correctamente</v>
          </cell>
          <cell r="BA63" t="str">
            <v>NO</v>
          </cell>
          <cell r="BB63">
            <v>43279.486724537041</v>
          </cell>
          <cell r="BC63">
            <v>2</v>
          </cell>
          <cell r="BD63" t="str">
            <v>Validado Correctamente</v>
          </cell>
          <cell r="BE63" t="str">
            <v>NO</v>
          </cell>
          <cell r="BF63">
            <v>43279.527418981481</v>
          </cell>
          <cell r="BG63">
            <v>17</v>
          </cell>
          <cell r="BH63" t="str">
            <v>Validado Correctamente</v>
          </cell>
          <cell r="BI63" t="str">
            <v>NO</v>
          </cell>
          <cell r="BJ63">
            <v>43277.639189814814</v>
          </cell>
          <cell r="BK63" t="str">
            <v>CARGUE 0</v>
          </cell>
          <cell r="BL63" t="str">
            <v>Cargue en cero</v>
          </cell>
          <cell r="BM63" t="str">
            <v>NO</v>
          </cell>
          <cell r="BN63">
            <v>43276.479247685187</v>
          </cell>
          <cell r="BO63">
            <v>357</v>
          </cell>
          <cell r="BP63" t="str">
            <v>Validado Correctamente</v>
          </cell>
          <cell r="BQ63" t="str">
            <v>NO</v>
          </cell>
          <cell r="BR63">
            <v>43273.514988425923</v>
          </cell>
          <cell r="BS63">
            <v>83</v>
          </cell>
          <cell r="BT63" t="str">
            <v>Validado Correctamente</v>
          </cell>
          <cell r="BU63" t="str">
            <v>NO</v>
          </cell>
          <cell r="BV63">
            <v>43277.405775462961</v>
          </cell>
          <cell r="BW63">
            <v>23</v>
          </cell>
          <cell r="BX63" t="str">
            <v>Validado Correctamente</v>
          </cell>
          <cell r="BY63" t="str">
            <v>NO</v>
          </cell>
          <cell r="BZ63">
            <v>43274.830787037034</v>
          </cell>
          <cell r="CA63">
            <v>154</v>
          </cell>
          <cell r="CB63" t="str">
            <v>Validado Correctamente</v>
          </cell>
          <cell r="CC63" t="str">
            <v>NO</v>
          </cell>
          <cell r="CD63">
            <v>43276.482430555552</v>
          </cell>
          <cell r="CE63">
            <v>48</v>
          </cell>
          <cell r="CF63" t="str">
            <v>Validado Correctamente</v>
          </cell>
          <cell r="CG63" t="str">
            <v>NO</v>
          </cell>
          <cell r="CH63">
            <v>43276.450196759259</v>
          </cell>
          <cell r="CI63">
            <v>128</v>
          </cell>
          <cell r="CJ63" t="str">
            <v>Validado Correctamente</v>
          </cell>
          <cell r="CK63" t="str">
            <v>NO</v>
          </cell>
          <cell r="CL63">
            <v>43276.504259259258</v>
          </cell>
          <cell r="CM63">
            <v>15</v>
          </cell>
          <cell r="CN63" t="str">
            <v>Validado Correctamente</v>
          </cell>
          <cell r="CO63" t="str">
            <v>NO</v>
          </cell>
          <cell r="CP63">
            <v>43276.431192129632</v>
          </cell>
          <cell r="CQ63">
            <v>153</v>
          </cell>
          <cell r="CR63" t="str">
            <v>Validado Correctamente</v>
          </cell>
          <cell r="CS63" t="str">
            <v>NO</v>
          </cell>
          <cell r="CT63">
            <v>43276.46465277778</v>
          </cell>
          <cell r="CU63">
            <v>4</v>
          </cell>
          <cell r="CV63" t="str">
            <v>Validado Correctamente</v>
          </cell>
          <cell r="CW63" t="str">
            <v>NO</v>
          </cell>
        </row>
        <row r="64">
          <cell r="A64">
            <v>1715</v>
          </cell>
          <cell r="B64" t="str">
            <v>FUNDACION UNIVERSIDAD DE AMERICA</v>
          </cell>
          <cell r="C64" t="str">
            <v>PRIVADA</v>
          </cell>
          <cell r="D64" t="str">
            <v>Universidad</v>
          </cell>
          <cell r="E64" t="str">
            <v>Vacio</v>
          </cell>
          <cell r="F64">
            <v>43382.317789351851</v>
          </cell>
          <cell r="G64">
            <v>595</v>
          </cell>
          <cell r="H64" t="str">
            <v>Validado Correctamente</v>
          </cell>
          <cell r="I64" t="str">
            <v>SI</v>
          </cell>
          <cell r="J64">
            <v>43382.332430555558</v>
          </cell>
          <cell r="K64">
            <v>541</v>
          </cell>
          <cell r="L64" t="str">
            <v>Validado Correctamente</v>
          </cell>
          <cell r="M64" t="str">
            <v>SI</v>
          </cell>
          <cell r="N64">
            <v>43383.389120370368</v>
          </cell>
          <cell r="O64">
            <v>393</v>
          </cell>
          <cell r="P64" t="str">
            <v>Validado Correctamente</v>
          </cell>
          <cell r="Q64" t="str">
            <v>SI</v>
          </cell>
          <cell r="R64">
            <v>43419.325810185182</v>
          </cell>
          <cell r="S64">
            <v>3880</v>
          </cell>
          <cell r="T64" t="str">
            <v>Validado con Errores</v>
          </cell>
          <cell r="U64" t="str">
            <v>SI</v>
          </cell>
          <cell r="V64">
            <v>43322.593784722223</v>
          </cell>
          <cell r="W64">
            <v>414</v>
          </cell>
          <cell r="X64" t="str">
            <v>Validado con Errores</v>
          </cell>
          <cell r="Y64" t="str">
            <v>SI</v>
          </cell>
          <cell r="Z64">
            <v>43000.387175925927</v>
          </cell>
          <cell r="AA64">
            <v>17</v>
          </cell>
          <cell r="AB64" t="str">
            <v>Validado Correctamente</v>
          </cell>
          <cell r="AC64" t="str">
            <v>SI</v>
          </cell>
          <cell r="AD64">
            <v>43277.531990740739</v>
          </cell>
          <cell r="AE64">
            <v>2</v>
          </cell>
          <cell r="AF64" t="str">
            <v>Validado Correctamente</v>
          </cell>
          <cell r="AG64" t="str">
            <v>NO</v>
          </cell>
          <cell r="AH64">
            <v>43425.427476851852</v>
          </cell>
          <cell r="AI64">
            <v>341</v>
          </cell>
          <cell r="AJ64" t="str">
            <v>Validado Correctamente</v>
          </cell>
          <cell r="AK64" t="str">
            <v>SI</v>
          </cell>
          <cell r="AL64">
            <v>43284.329502314817</v>
          </cell>
          <cell r="AM64" t="str">
            <v>CARGUE 0</v>
          </cell>
          <cell r="AN64" t="str">
            <v>Cargue en cero</v>
          </cell>
          <cell r="AO64" t="str">
            <v>SI</v>
          </cell>
          <cell r="AP64">
            <v>43206.592800925922</v>
          </cell>
          <cell r="AQ64" t="str">
            <v>CARGUE 0</v>
          </cell>
          <cell r="AR64" t="str">
            <v>Cargue en cero</v>
          </cell>
          <cell r="AS64" t="str">
            <v>NO</v>
          </cell>
          <cell r="AT64">
            <v>43279.591886574075</v>
          </cell>
          <cell r="AU64" t="str">
            <v>CARGUE 0</v>
          </cell>
          <cell r="AV64" t="str">
            <v>Validado Correctamente</v>
          </cell>
          <cell r="AW64" t="str">
            <v>NO</v>
          </cell>
          <cell r="AX64">
            <v>43279.634722222225</v>
          </cell>
          <cell r="AY64">
            <v>25</v>
          </cell>
          <cell r="AZ64" t="str">
            <v>Validado Correctamente</v>
          </cell>
          <cell r="BA64" t="str">
            <v>NO</v>
          </cell>
          <cell r="BB64">
            <v>43206.593124999999</v>
          </cell>
          <cell r="BC64" t="str">
            <v>CARGUE 0</v>
          </cell>
          <cell r="BD64" t="str">
            <v>Cargue en cero</v>
          </cell>
          <cell r="BE64" t="str">
            <v>NO</v>
          </cell>
          <cell r="BF64">
            <v>43206.593229166669</v>
          </cell>
          <cell r="BG64" t="str">
            <v>CARGUE 0</v>
          </cell>
          <cell r="BH64" t="str">
            <v>Cargue en cero</v>
          </cell>
          <cell r="BI64" t="str">
            <v>NO</v>
          </cell>
          <cell r="BJ64">
            <v>43206.593310185184</v>
          </cell>
          <cell r="BK64" t="str">
            <v>CARGUE 0</v>
          </cell>
          <cell r="BL64" t="str">
            <v>Cargue en cero</v>
          </cell>
          <cell r="BM64" t="str">
            <v>NO</v>
          </cell>
          <cell r="BN64">
            <v>43279.612303240741</v>
          </cell>
          <cell r="BO64">
            <v>23</v>
          </cell>
          <cell r="BP64" t="str">
            <v>Validado Correctamente</v>
          </cell>
          <cell r="BQ64" t="str">
            <v>NO</v>
          </cell>
          <cell r="BR64">
            <v>43280.638437499998</v>
          </cell>
          <cell r="BS64">
            <v>14</v>
          </cell>
          <cell r="BT64" t="str">
            <v>Validado Correctamente</v>
          </cell>
          <cell r="BU64" t="str">
            <v>NO</v>
          </cell>
          <cell r="BV64">
            <v>43279.548368055555</v>
          </cell>
          <cell r="BW64">
            <v>159</v>
          </cell>
          <cell r="BX64" t="str">
            <v>Validado Correctamente</v>
          </cell>
          <cell r="BY64" t="str">
            <v>NO</v>
          </cell>
          <cell r="BZ64">
            <v>43279.540219907409</v>
          </cell>
          <cell r="CA64">
            <v>3</v>
          </cell>
          <cell r="CB64" t="str">
            <v>Validado Correctamente</v>
          </cell>
          <cell r="CC64" t="str">
            <v>NO</v>
          </cell>
          <cell r="CD64">
            <v>43206.592534722222</v>
          </cell>
          <cell r="CE64" t="str">
            <v>CARGUE 0</v>
          </cell>
          <cell r="CF64" t="str">
            <v>Cargue en cero</v>
          </cell>
          <cell r="CG64" t="str">
            <v>NO</v>
          </cell>
          <cell r="CH64">
            <v>43279.602662037039</v>
          </cell>
          <cell r="CI64">
            <v>3</v>
          </cell>
          <cell r="CJ64" t="str">
            <v>Validado Correctamente</v>
          </cell>
          <cell r="CK64" t="str">
            <v>NO</v>
          </cell>
          <cell r="CL64">
            <v>43279.686747685184</v>
          </cell>
          <cell r="CM64">
            <v>0</v>
          </cell>
          <cell r="CN64" t="str">
            <v>Validado Correctamente</v>
          </cell>
          <cell r="CO64" t="str">
            <v>NO</v>
          </cell>
          <cell r="CP64">
            <v>43279.617222222223</v>
          </cell>
          <cell r="CQ64">
            <v>78</v>
          </cell>
          <cell r="CR64" t="str">
            <v>Validado Correctamente</v>
          </cell>
          <cell r="CS64" t="str">
            <v>NO</v>
          </cell>
          <cell r="CT64">
            <v>43276.465196759258</v>
          </cell>
          <cell r="CU64" t="str">
            <v>CARGUE 0</v>
          </cell>
          <cell r="CV64" t="str">
            <v>Cargue en cero</v>
          </cell>
          <cell r="CW64" t="str">
            <v>NO</v>
          </cell>
        </row>
        <row r="65">
          <cell r="A65">
            <v>1716</v>
          </cell>
          <cell r="B65" t="str">
            <v>UNIVERSIDAD DE SAN BUENAVENTURA</v>
          </cell>
          <cell r="C65" t="str">
            <v>PRIVADA</v>
          </cell>
          <cell r="D65" t="str">
            <v>Universidad</v>
          </cell>
          <cell r="E65" t="str">
            <v>1718</v>
          </cell>
          <cell r="F65">
            <v>43364.74658564815</v>
          </cell>
          <cell r="G65">
            <v>940</v>
          </cell>
          <cell r="H65" t="str">
            <v>Validado Correctamente</v>
          </cell>
          <cell r="I65" t="str">
            <v>SI</v>
          </cell>
          <cell r="J65">
            <v>43364.748043981483</v>
          </cell>
          <cell r="K65">
            <v>874</v>
          </cell>
          <cell r="L65" t="str">
            <v>Validado Correctamente</v>
          </cell>
          <cell r="M65" t="str">
            <v>SI</v>
          </cell>
          <cell r="N65">
            <v>43279.373298611114</v>
          </cell>
          <cell r="O65">
            <v>602</v>
          </cell>
          <cell r="P65" t="str">
            <v>Validado con Errores</v>
          </cell>
          <cell r="Q65" t="str">
            <v>NO</v>
          </cell>
          <cell r="R65">
            <v>43342.775057870371</v>
          </cell>
          <cell r="S65">
            <v>4669</v>
          </cell>
          <cell r="T65" t="str">
            <v>Validado con Errores</v>
          </cell>
          <cell r="U65" t="str">
            <v>SI</v>
          </cell>
          <cell r="V65">
            <v>43307.803055555552</v>
          </cell>
          <cell r="W65">
            <v>584</v>
          </cell>
          <cell r="X65" t="str">
            <v>Validado con Errores</v>
          </cell>
          <cell r="Y65" t="str">
            <v>NO</v>
          </cell>
          <cell r="Z65">
            <v>42993.773530092592</v>
          </cell>
          <cell r="AA65">
            <v>44</v>
          </cell>
          <cell r="AB65" t="str">
            <v>Validado Correctamente</v>
          </cell>
          <cell r="AC65" t="str">
            <v>Vacio</v>
          </cell>
          <cell r="AD65">
            <v>43277.396111111113</v>
          </cell>
          <cell r="AE65">
            <v>1</v>
          </cell>
          <cell r="AF65" t="str">
            <v>Validado Correctamente</v>
          </cell>
          <cell r="AG65" t="str">
            <v>NO</v>
          </cell>
          <cell r="AH65">
            <v>43377.775347222225</v>
          </cell>
          <cell r="AI65">
            <v>561</v>
          </cell>
          <cell r="AJ65" t="str">
            <v>Validado Correctamente</v>
          </cell>
          <cell r="AK65" t="str">
            <v>SI</v>
          </cell>
          <cell r="AL65">
            <v>43280.817256944443</v>
          </cell>
          <cell r="AM65">
            <v>6</v>
          </cell>
          <cell r="AN65" t="str">
            <v>Validado Correctamente</v>
          </cell>
          <cell r="AO65" t="str">
            <v>NO</v>
          </cell>
          <cell r="AP65">
            <v>43280.56758101852</v>
          </cell>
          <cell r="AQ65">
            <v>7</v>
          </cell>
          <cell r="AR65" t="str">
            <v>Validado Correctamente</v>
          </cell>
          <cell r="AS65" t="str">
            <v>NO</v>
          </cell>
          <cell r="AT65">
            <v>43280.755069444444</v>
          </cell>
          <cell r="AU65">
            <v>17</v>
          </cell>
          <cell r="AV65" t="str">
            <v>Validado Correctamente</v>
          </cell>
          <cell r="AW65" t="str">
            <v>NO</v>
          </cell>
          <cell r="AX65">
            <v>43280.75508101852</v>
          </cell>
          <cell r="AY65">
            <v>9</v>
          </cell>
          <cell r="AZ65" t="str">
            <v>Validado Correctamente</v>
          </cell>
          <cell r="BA65" t="str">
            <v>NO</v>
          </cell>
          <cell r="BB65" t="str">
            <v>Vacio</v>
          </cell>
          <cell r="BC65" t="str">
            <v>Vacio</v>
          </cell>
          <cell r="BD65" t="str">
            <v>Vacio</v>
          </cell>
          <cell r="BE65" t="str">
            <v>Vacio</v>
          </cell>
          <cell r="BF65" t="str">
            <v>Vacio</v>
          </cell>
          <cell r="BG65" t="str">
            <v>Vacio</v>
          </cell>
          <cell r="BH65" t="str">
            <v>Vacio</v>
          </cell>
          <cell r="BI65" t="str">
            <v>Vacio</v>
          </cell>
          <cell r="BJ65" t="str">
            <v>Vacio</v>
          </cell>
          <cell r="BK65" t="str">
            <v>Vacio</v>
          </cell>
          <cell r="BL65" t="str">
            <v>Vacio</v>
          </cell>
          <cell r="BM65" t="str">
            <v>Vacio</v>
          </cell>
          <cell r="BN65">
            <v>43280.468425925923</v>
          </cell>
          <cell r="BO65">
            <v>4</v>
          </cell>
          <cell r="BP65" t="str">
            <v>Validado Correctamente</v>
          </cell>
          <cell r="BQ65" t="str">
            <v>NO</v>
          </cell>
          <cell r="BR65" t="str">
            <v>Vacio</v>
          </cell>
          <cell r="BS65" t="str">
            <v>Vacio</v>
          </cell>
          <cell r="BT65" t="str">
            <v>Vacio</v>
          </cell>
          <cell r="BU65" t="str">
            <v>Vacio</v>
          </cell>
          <cell r="BV65">
            <v>43276.660960648151</v>
          </cell>
          <cell r="BW65">
            <v>30</v>
          </cell>
          <cell r="BX65" t="str">
            <v>Validado Correctamente</v>
          </cell>
          <cell r="BY65" t="str">
            <v>NO</v>
          </cell>
          <cell r="BZ65">
            <v>43278.650995370372</v>
          </cell>
          <cell r="CA65">
            <v>9</v>
          </cell>
          <cell r="CB65" t="str">
            <v>Validado Correctamente</v>
          </cell>
          <cell r="CC65" t="str">
            <v>NO</v>
          </cell>
          <cell r="CD65">
            <v>43279.517013888886</v>
          </cell>
          <cell r="CE65">
            <v>7</v>
          </cell>
          <cell r="CF65" t="str">
            <v>Validado Correctamente</v>
          </cell>
          <cell r="CG65" t="str">
            <v>NO</v>
          </cell>
          <cell r="CH65" t="str">
            <v>Vacio</v>
          </cell>
          <cell r="CI65" t="str">
            <v>Vacio</v>
          </cell>
          <cell r="CJ65" t="str">
            <v>Vacio</v>
          </cell>
          <cell r="CK65" t="str">
            <v>Vacio</v>
          </cell>
          <cell r="CL65">
            <v>43273.451620370368</v>
          </cell>
          <cell r="CM65">
            <v>14</v>
          </cell>
          <cell r="CN65" t="str">
            <v>Validado Correctamente</v>
          </cell>
          <cell r="CO65" t="str">
            <v>NO</v>
          </cell>
          <cell r="CP65" t="str">
            <v>Vacio</v>
          </cell>
          <cell r="CQ65" t="str">
            <v>Vacio</v>
          </cell>
          <cell r="CR65" t="str">
            <v>Vacio</v>
          </cell>
          <cell r="CS65" t="str">
            <v>Vacio</v>
          </cell>
          <cell r="CT65">
            <v>43273.444560185184</v>
          </cell>
          <cell r="CU65">
            <v>17</v>
          </cell>
          <cell r="CV65" t="str">
            <v>Validado Correctamente</v>
          </cell>
          <cell r="CW65" t="str">
            <v>NO</v>
          </cell>
        </row>
        <row r="66">
          <cell r="A66">
            <v>1717</v>
          </cell>
          <cell r="B66" t="str">
            <v>UNIVERSIDAD DE SAN BUENAVENTURA</v>
          </cell>
          <cell r="C66" t="str">
            <v>PRIVADA</v>
          </cell>
          <cell r="D66" t="str">
            <v>Universidad</v>
          </cell>
          <cell r="E66" t="str">
            <v>1718</v>
          </cell>
          <cell r="F66">
            <v>43342.670081018521</v>
          </cell>
          <cell r="G66">
            <v>983</v>
          </cell>
          <cell r="H66" t="str">
            <v>Validado Correctamente</v>
          </cell>
          <cell r="I66" t="str">
            <v>SI</v>
          </cell>
          <cell r="J66">
            <v>43342.696574074071</v>
          </cell>
          <cell r="K66">
            <v>855</v>
          </cell>
          <cell r="L66" t="str">
            <v>Validado Correctamente</v>
          </cell>
          <cell r="M66" t="str">
            <v>SI</v>
          </cell>
          <cell r="N66">
            <v>43342.720462962963</v>
          </cell>
          <cell r="O66">
            <v>838</v>
          </cell>
          <cell r="P66" t="str">
            <v>Validado Correctamente</v>
          </cell>
          <cell r="Q66" t="str">
            <v>SI</v>
          </cell>
          <cell r="R66">
            <v>43343.698194444441</v>
          </cell>
          <cell r="S66">
            <v>5491</v>
          </cell>
          <cell r="T66" t="str">
            <v>Validado Correctamente</v>
          </cell>
          <cell r="U66" t="str">
            <v>SI</v>
          </cell>
          <cell r="V66">
            <v>43300.733182870368</v>
          </cell>
          <cell r="W66">
            <v>457</v>
          </cell>
          <cell r="X66" t="str">
            <v>Validado Correctamente</v>
          </cell>
          <cell r="Y66" t="str">
            <v>NO</v>
          </cell>
          <cell r="Z66">
            <v>42989.703634259262</v>
          </cell>
          <cell r="AA66">
            <v>34</v>
          </cell>
          <cell r="AB66" t="str">
            <v>Validado Correctamente</v>
          </cell>
          <cell r="AC66" t="str">
            <v>NO</v>
          </cell>
          <cell r="AD66">
            <v>43265.619942129626</v>
          </cell>
          <cell r="AE66">
            <v>1</v>
          </cell>
          <cell r="AF66" t="str">
            <v>Validado Correctamente</v>
          </cell>
          <cell r="AG66" t="str">
            <v>NO</v>
          </cell>
          <cell r="AH66">
            <v>43264.652997685182</v>
          </cell>
          <cell r="AI66">
            <v>524</v>
          </cell>
          <cell r="AJ66" t="str">
            <v>Validado Correctamente</v>
          </cell>
          <cell r="AK66" t="str">
            <v>NO</v>
          </cell>
          <cell r="AL66">
            <v>43252.616435185184</v>
          </cell>
          <cell r="AM66">
            <v>27</v>
          </cell>
          <cell r="AN66" t="str">
            <v>Validado Correctamente</v>
          </cell>
          <cell r="AO66" t="str">
            <v>NO</v>
          </cell>
          <cell r="AP66">
            <v>43267.462696759256</v>
          </cell>
          <cell r="AQ66">
            <v>12</v>
          </cell>
          <cell r="AR66" t="str">
            <v>Validado Correctamente</v>
          </cell>
          <cell r="AS66" t="str">
            <v>NO</v>
          </cell>
          <cell r="AT66">
            <v>43267.462696759256</v>
          </cell>
          <cell r="AU66">
            <v>3</v>
          </cell>
          <cell r="AV66" t="str">
            <v>Validado Correctamente</v>
          </cell>
          <cell r="AW66" t="str">
            <v>NO</v>
          </cell>
          <cell r="AX66">
            <v>43267.473194444443</v>
          </cell>
          <cell r="AY66">
            <v>25</v>
          </cell>
          <cell r="AZ66" t="str">
            <v>Validado Correctamente</v>
          </cell>
          <cell r="BA66" t="str">
            <v>NO</v>
          </cell>
          <cell r="BB66">
            <v>43252.414479166669</v>
          </cell>
          <cell r="BC66" t="str">
            <v>CARGUE 0</v>
          </cell>
          <cell r="BD66" t="str">
            <v>Cargue en cero</v>
          </cell>
          <cell r="BE66" t="str">
            <v>NO</v>
          </cell>
          <cell r="BF66">
            <v>43267.467488425929</v>
          </cell>
          <cell r="BG66" t="str">
            <v>CARGUE 0</v>
          </cell>
          <cell r="BH66" t="str">
            <v>Cargue en cero</v>
          </cell>
          <cell r="BI66" t="str">
            <v>NO</v>
          </cell>
          <cell r="BJ66">
            <v>43252.415324074071</v>
          </cell>
          <cell r="BK66" t="str">
            <v>CARGUE 0</v>
          </cell>
          <cell r="BL66" t="str">
            <v>Cargue en cero</v>
          </cell>
          <cell r="BM66" t="str">
            <v>NO</v>
          </cell>
          <cell r="BN66">
            <v>43267.45416666667</v>
          </cell>
          <cell r="BO66">
            <v>70</v>
          </cell>
          <cell r="BP66" t="str">
            <v>Validado Correctamente</v>
          </cell>
          <cell r="BQ66" t="str">
            <v>NO</v>
          </cell>
          <cell r="BR66">
            <v>43272.459722222222</v>
          </cell>
          <cell r="BS66" t="str">
            <v>CARGUE 0</v>
          </cell>
          <cell r="BT66" t="str">
            <v>Cargue en cero</v>
          </cell>
          <cell r="BU66" t="str">
            <v>NO</v>
          </cell>
          <cell r="BV66">
            <v>43284.359768518516</v>
          </cell>
          <cell r="BW66">
            <v>21</v>
          </cell>
          <cell r="BX66" t="str">
            <v>Validado Correctamente</v>
          </cell>
          <cell r="BY66" t="str">
            <v>SI</v>
          </cell>
          <cell r="BZ66">
            <v>43264.650150462963</v>
          </cell>
          <cell r="CA66">
            <v>136</v>
          </cell>
          <cell r="CB66" t="str">
            <v>Validado Correctamente</v>
          </cell>
          <cell r="CC66" t="str">
            <v>NO</v>
          </cell>
          <cell r="CD66">
            <v>43263.683807870373</v>
          </cell>
          <cell r="CE66">
            <v>2</v>
          </cell>
          <cell r="CF66" t="str">
            <v>Validado Correctamente</v>
          </cell>
          <cell r="CG66" t="str">
            <v>NO</v>
          </cell>
          <cell r="CH66">
            <v>43267.378761574073</v>
          </cell>
          <cell r="CI66">
            <v>11</v>
          </cell>
          <cell r="CJ66" t="str">
            <v>Validado Correctamente</v>
          </cell>
          <cell r="CK66" t="str">
            <v>NO</v>
          </cell>
          <cell r="CL66">
            <v>43264.420763888891</v>
          </cell>
          <cell r="CM66">
            <v>0</v>
          </cell>
          <cell r="CN66" t="str">
            <v>Validado Correctamente</v>
          </cell>
          <cell r="CO66" t="str">
            <v>NO</v>
          </cell>
          <cell r="CP66">
            <v>43267.40042824074</v>
          </cell>
          <cell r="CQ66">
            <v>67</v>
          </cell>
          <cell r="CR66" t="str">
            <v>Validado Correctamente</v>
          </cell>
          <cell r="CS66" t="str">
            <v>NO</v>
          </cell>
          <cell r="CT66">
            <v>43269.634386574071</v>
          </cell>
          <cell r="CU66">
            <v>28</v>
          </cell>
          <cell r="CV66" t="str">
            <v>Validado Correctamente</v>
          </cell>
          <cell r="CW66" t="str">
            <v>NO</v>
          </cell>
        </row>
        <row r="67">
          <cell r="A67">
            <v>1718</v>
          </cell>
          <cell r="B67" t="str">
            <v>UNIVERSIDAD DE SAN BUENAVENTURA</v>
          </cell>
          <cell r="C67" t="str">
            <v>PRIVADA</v>
          </cell>
          <cell r="D67" t="str">
            <v>Universidad</v>
          </cell>
          <cell r="E67" t="str">
            <v>Vacio</v>
          </cell>
          <cell r="F67">
            <v>43214.729259259257</v>
          </cell>
          <cell r="G67">
            <v>911</v>
          </cell>
          <cell r="H67" t="str">
            <v>Validado Correctamente</v>
          </cell>
          <cell r="I67" t="str">
            <v>NO</v>
          </cell>
          <cell r="J67">
            <v>43215.403101851851</v>
          </cell>
          <cell r="K67">
            <v>797</v>
          </cell>
          <cell r="L67" t="str">
            <v>Validado Correctamente</v>
          </cell>
          <cell r="M67" t="str">
            <v>NO</v>
          </cell>
          <cell r="N67">
            <v>43225.458981481483</v>
          </cell>
          <cell r="O67">
            <v>567</v>
          </cell>
          <cell r="P67" t="str">
            <v>Validado Correctamente</v>
          </cell>
          <cell r="Q67" t="str">
            <v>NO</v>
          </cell>
          <cell r="R67">
            <v>43335.398946759262</v>
          </cell>
          <cell r="S67">
            <v>2559</v>
          </cell>
          <cell r="T67" t="str">
            <v>Validado Correctamente</v>
          </cell>
          <cell r="U67" t="str">
            <v>SI</v>
          </cell>
          <cell r="V67">
            <v>43279.364606481482</v>
          </cell>
          <cell r="W67">
            <v>288</v>
          </cell>
          <cell r="X67" t="str">
            <v>Validado Correctamente</v>
          </cell>
          <cell r="Y67" t="str">
            <v>NO</v>
          </cell>
          <cell r="Z67" t="str">
            <v>Vacio</v>
          </cell>
          <cell r="AA67" t="str">
            <v>Vacio</v>
          </cell>
          <cell r="AB67" t="str">
            <v>Vacio</v>
          </cell>
          <cell r="AC67" t="str">
            <v>Vacio</v>
          </cell>
          <cell r="AD67" t="str">
            <v>Vacio</v>
          </cell>
          <cell r="AE67" t="str">
            <v>Vacio</v>
          </cell>
          <cell r="AF67" t="str">
            <v>Vacio</v>
          </cell>
          <cell r="AG67" t="str">
            <v>Vacio</v>
          </cell>
          <cell r="AH67">
            <v>43291.329525462963</v>
          </cell>
          <cell r="AI67">
            <v>258</v>
          </cell>
          <cell r="AJ67" t="str">
            <v>Validado Correctamente</v>
          </cell>
          <cell r="AK67" t="str">
            <v>SI</v>
          </cell>
          <cell r="AL67" t="str">
            <v>Vacio</v>
          </cell>
          <cell r="AM67" t="str">
            <v>Vacio</v>
          </cell>
          <cell r="AN67" t="str">
            <v>Vacio</v>
          </cell>
          <cell r="AO67" t="str">
            <v>Vacio</v>
          </cell>
          <cell r="AP67" t="str">
            <v>Vacio</v>
          </cell>
          <cell r="AQ67" t="str">
            <v>Vacio</v>
          </cell>
          <cell r="AR67" t="str">
            <v>Vacio</v>
          </cell>
          <cell r="AS67" t="str">
            <v>Vacio</v>
          </cell>
          <cell r="AT67" t="str">
            <v>Vacio</v>
          </cell>
          <cell r="AU67" t="str">
            <v>Vacio</v>
          </cell>
          <cell r="AV67" t="str">
            <v>Vacio</v>
          </cell>
          <cell r="AW67" t="str">
            <v>Vacio</v>
          </cell>
          <cell r="AX67" t="str">
            <v>Vacio</v>
          </cell>
          <cell r="AY67" t="str">
            <v>Vacio</v>
          </cell>
          <cell r="AZ67" t="str">
            <v>Vacio</v>
          </cell>
          <cell r="BA67" t="str">
            <v>Vacio</v>
          </cell>
          <cell r="BB67" t="str">
            <v>Vacio</v>
          </cell>
          <cell r="BC67" t="str">
            <v>Vacio</v>
          </cell>
          <cell r="BD67" t="str">
            <v>Vacio</v>
          </cell>
          <cell r="BE67" t="str">
            <v>Vacio</v>
          </cell>
          <cell r="BF67" t="str">
            <v>Vacio</v>
          </cell>
          <cell r="BG67" t="str">
            <v>Vacio</v>
          </cell>
          <cell r="BH67" t="str">
            <v>Vacio</v>
          </cell>
          <cell r="BI67" t="str">
            <v>Vacio</v>
          </cell>
          <cell r="BJ67" t="str">
            <v>Vacio</v>
          </cell>
          <cell r="BK67" t="str">
            <v>Vacio</v>
          </cell>
          <cell r="BL67" t="str">
            <v>Vacio</v>
          </cell>
          <cell r="BM67" t="str">
            <v>Vacio</v>
          </cell>
          <cell r="BN67" t="str">
            <v>Vacio</v>
          </cell>
          <cell r="BO67" t="str">
            <v>Vacio</v>
          </cell>
          <cell r="BP67" t="str">
            <v>Vacio</v>
          </cell>
          <cell r="BQ67" t="str">
            <v>Vacio</v>
          </cell>
          <cell r="BR67" t="str">
            <v>Vacio</v>
          </cell>
          <cell r="BS67" t="str">
            <v>Vacio</v>
          </cell>
          <cell r="BT67" t="str">
            <v>Vacio</v>
          </cell>
          <cell r="BU67" t="str">
            <v>Vacio</v>
          </cell>
          <cell r="BV67" t="str">
            <v>Vacio</v>
          </cell>
          <cell r="BW67" t="str">
            <v>Vacio</v>
          </cell>
          <cell r="BX67" t="str">
            <v>Vacio</v>
          </cell>
          <cell r="BY67" t="str">
            <v>Vacio</v>
          </cell>
          <cell r="BZ67" t="str">
            <v>Vacio</v>
          </cell>
          <cell r="CA67" t="str">
            <v>Vacio</v>
          </cell>
          <cell r="CB67" t="str">
            <v>Vacio</v>
          </cell>
          <cell r="CC67" t="str">
            <v>Vacio</v>
          </cell>
          <cell r="CD67" t="str">
            <v>Vacio</v>
          </cell>
          <cell r="CE67" t="str">
            <v>Vacio</v>
          </cell>
          <cell r="CF67" t="str">
            <v>Vacio</v>
          </cell>
          <cell r="CG67" t="str">
            <v>Vacio</v>
          </cell>
          <cell r="CH67" t="str">
            <v>Vacio</v>
          </cell>
          <cell r="CI67" t="str">
            <v>Vacio</v>
          </cell>
          <cell r="CJ67" t="str">
            <v>Vacio</v>
          </cell>
          <cell r="CK67" t="str">
            <v>Vacio</v>
          </cell>
          <cell r="CL67" t="str">
            <v>Vacio</v>
          </cell>
          <cell r="CM67" t="str">
            <v>Vacio</v>
          </cell>
          <cell r="CN67" t="str">
            <v>Vacio</v>
          </cell>
          <cell r="CO67" t="str">
            <v>Vacio</v>
          </cell>
          <cell r="CP67" t="str">
            <v>Vacio</v>
          </cell>
          <cell r="CQ67" t="str">
            <v>Vacio</v>
          </cell>
          <cell r="CR67" t="str">
            <v>Vacio</v>
          </cell>
          <cell r="CS67" t="str">
            <v>Vacio</v>
          </cell>
          <cell r="CT67" t="str">
            <v>Vacio</v>
          </cell>
          <cell r="CU67" t="str">
            <v>Vacio</v>
          </cell>
          <cell r="CV67" t="str">
            <v>Vacio</v>
          </cell>
          <cell r="CW67" t="str">
            <v>Vacio</v>
          </cell>
        </row>
        <row r="68">
          <cell r="A68">
            <v>1719</v>
          </cell>
          <cell r="B68" t="str">
            <v>UNIVERSIDAD CATOLICA DE COLOMBIA</v>
          </cell>
          <cell r="C68" t="str">
            <v>PRIVADA</v>
          </cell>
          <cell r="D68" t="str">
            <v>Universidad</v>
          </cell>
          <cell r="E68" t="str">
            <v>Vacio</v>
          </cell>
          <cell r="F68">
            <v>43298.508356481485</v>
          </cell>
          <cell r="G68">
            <v>2815</v>
          </cell>
          <cell r="H68" t="str">
            <v>Validado Correctamente</v>
          </cell>
          <cell r="I68" t="str">
            <v>SI</v>
          </cell>
          <cell r="J68">
            <v>43298.633946759262</v>
          </cell>
          <cell r="K68">
            <v>2785</v>
          </cell>
          <cell r="L68" t="str">
            <v>Validado Correctamente</v>
          </cell>
          <cell r="M68" t="str">
            <v>SI</v>
          </cell>
          <cell r="N68">
            <v>43334.498680555553</v>
          </cell>
          <cell r="O68">
            <v>2093</v>
          </cell>
          <cell r="P68" t="str">
            <v>Validado Correctamente</v>
          </cell>
          <cell r="Q68" t="str">
            <v>SI</v>
          </cell>
          <cell r="R68">
            <v>43349.615659722222</v>
          </cell>
          <cell r="S68">
            <v>11405</v>
          </cell>
          <cell r="T68" t="str">
            <v>Validado Correctamente</v>
          </cell>
          <cell r="U68" t="str">
            <v>SI</v>
          </cell>
          <cell r="V68">
            <v>43307.509375000001</v>
          </cell>
          <cell r="W68">
            <v>1529</v>
          </cell>
          <cell r="X68" t="str">
            <v>Validado Correctamente</v>
          </cell>
          <cell r="Y68" t="str">
            <v>NO</v>
          </cell>
          <cell r="Z68">
            <v>42991.709803240738</v>
          </cell>
          <cell r="AA68">
            <v>32</v>
          </cell>
          <cell r="AB68" t="str">
            <v>Validado Correctamente</v>
          </cell>
          <cell r="AC68" t="str">
            <v>NO</v>
          </cell>
          <cell r="AD68">
            <v>43270.630995370368</v>
          </cell>
          <cell r="AE68">
            <v>1</v>
          </cell>
          <cell r="AF68" t="str">
            <v>Validado Correctamente</v>
          </cell>
          <cell r="AG68" t="str">
            <v>NO</v>
          </cell>
          <cell r="AH68">
            <v>43271.524664351855</v>
          </cell>
          <cell r="AI68">
            <v>771</v>
          </cell>
          <cell r="AJ68" t="str">
            <v>Validado Correctamente</v>
          </cell>
          <cell r="AK68" t="str">
            <v>NO</v>
          </cell>
          <cell r="AL68">
            <v>43264.462314814817</v>
          </cell>
          <cell r="AM68">
            <v>2</v>
          </cell>
          <cell r="AN68" t="str">
            <v>Validado Correctamente</v>
          </cell>
          <cell r="AO68" t="str">
            <v>NO</v>
          </cell>
          <cell r="AP68">
            <v>43265.68309027778</v>
          </cell>
          <cell r="AQ68">
            <v>16</v>
          </cell>
          <cell r="AR68" t="str">
            <v>Validado Correctamente</v>
          </cell>
          <cell r="AS68" t="str">
            <v>NO</v>
          </cell>
          <cell r="AT68">
            <v>43276.692499999997</v>
          </cell>
          <cell r="AU68">
            <v>39</v>
          </cell>
          <cell r="AV68" t="str">
            <v>Validado Correctamente</v>
          </cell>
          <cell r="AW68" t="str">
            <v>NO</v>
          </cell>
          <cell r="AX68">
            <v>43266.686944444446</v>
          </cell>
          <cell r="AY68">
            <v>161</v>
          </cell>
          <cell r="AZ68" t="str">
            <v>Validado Correctamente</v>
          </cell>
          <cell r="BA68" t="str">
            <v>NO</v>
          </cell>
          <cell r="BB68">
            <v>43264.46234953704</v>
          </cell>
          <cell r="BC68">
            <v>2</v>
          </cell>
          <cell r="BD68" t="str">
            <v>Validado Correctamente</v>
          </cell>
          <cell r="BE68" t="str">
            <v>NO</v>
          </cell>
          <cell r="BF68">
            <v>43264.46234953704</v>
          </cell>
          <cell r="BG68">
            <v>16</v>
          </cell>
          <cell r="BH68" t="str">
            <v>Validado Correctamente</v>
          </cell>
          <cell r="BI68" t="str">
            <v>NO</v>
          </cell>
          <cell r="BJ68">
            <v>43270.652465277781</v>
          </cell>
          <cell r="BK68" t="str">
            <v>CARGUE 0</v>
          </cell>
          <cell r="BL68" t="str">
            <v>Cargue en cero</v>
          </cell>
          <cell r="BM68" t="str">
            <v>NO</v>
          </cell>
          <cell r="BN68">
            <v>43276.445729166669</v>
          </cell>
          <cell r="BO68">
            <v>31</v>
          </cell>
          <cell r="BP68" t="str">
            <v>Validado Correctamente</v>
          </cell>
          <cell r="BQ68" t="str">
            <v>NO</v>
          </cell>
          <cell r="BR68">
            <v>43265.719189814816</v>
          </cell>
          <cell r="BS68">
            <v>41</v>
          </cell>
          <cell r="BT68" t="str">
            <v>Validado Correctamente</v>
          </cell>
          <cell r="BU68" t="str">
            <v>NO</v>
          </cell>
          <cell r="BV68">
            <v>43269.463784722226</v>
          </cell>
          <cell r="BW68">
            <v>92</v>
          </cell>
          <cell r="BX68" t="str">
            <v>Validado Correctamente</v>
          </cell>
          <cell r="BY68" t="str">
            <v>NO</v>
          </cell>
          <cell r="BZ68">
            <v>43252.62195601852</v>
          </cell>
          <cell r="CA68">
            <v>5</v>
          </cell>
          <cell r="CB68" t="str">
            <v>Validado Correctamente</v>
          </cell>
          <cell r="CC68" t="str">
            <v>NO</v>
          </cell>
          <cell r="CD68">
            <v>43256.367303240739</v>
          </cell>
          <cell r="CE68" t="str">
            <v>CARGUE 0</v>
          </cell>
          <cell r="CF68" t="str">
            <v>Cargue en cero</v>
          </cell>
          <cell r="CG68" t="str">
            <v>NO</v>
          </cell>
          <cell r="CH68">
            <v>43252.627002314817</v>
          </cell>
          <cell r="CI68">
            <v>41</v>
          </cell>
          <cell r="CJ68" t="str">
            <v>Validado Correctamente</v>
          </cell>
          <cell r="CK68" t="str">
            <v>NO</v>
          </cell>
          <cell r="CL68">
            <v>43252.65892361111</v>
          </cell>
          <cell r="CM68">
            <v>0</v>
          </cell>
          <cell r="CN68" t="str">
            <v>Validado Correctamente</v>
          </cell>
          <cell r="CO68" t="str">
            <v>NO</v>
          </cell>
          <cell r="CP68">
            <v>43265.684803240743</v>
          </cell>
          <cell r="CQ68">
            <v>4</v>
          </cell>
          <cell r="CR68" t="str">
            <v>Validado Correctamente</v>
          </cell>
          <cell r="CS68" t="str">
            <v>NO</v>
          </cell>
          <cell r="CT68">
            <v>43252.702164351853</v>
          </cell>
          <cell r="CU68">
            <v>0</v>
          </cell>
          <cell r="CV68" t="str">
            <v>Validado Correctamente</v>
          </cell>
          <cell r="CW68" t="str">
            <v>NO</v>
          </cell>
        </row>
        <row r="69">
          <cell r="A69">
            <v>1720</v>
          </cell>
          <cell r="B69" t="str">
            <v>UNIVERSIDAD MARIANA</v>
          </cell>
          <cell r="C69" t="str">
            <v>PRIVADA</v>
          </cell>
          <cell r="D69" t="str">
            <v>Universidad</v>
          </cell>
          <cell r="E69" t="str">
            <v>Vacio</v>
          </cell>
          <cell r="F69">
            <v>43438.415763888886</v>
          </cell>
          <cell r="G69">
            <v>2059</v>
          </cell>
          <cell r="H69" t="str">
            <v>Validado Correctamente</v>
          </cell>
          <cell r="I69" t="str">
            <v>SI</v>
          </cell>
          <cell r="J69">
            <v>43438.47996527778</v>
          </cell>
          <cell r="K69">
            <v>1486</v>
          </cell>
          <cell r="L69" t="str">
            <v>Validado Correctamente</v>
          </cell>
          <cell r="M69" t="str">
            <v>SI</v>
          </cell>
          <cell r="N69">
            <v>43438.702546296299</v>
          </cell>
          <cell r="O69">
            <v>1228</v>
          </cell>
          <cell r="P69" t="str">
            <v>Validado Correctamente</v>
          </cell>
          <cell r="Q69" t="str">
            <v>SI</v>
          </cell>
          <cell r="R69">
            <v>43353.401122685187</v>
          </cell>
          <cell r="S69">
            <v>7379</v>
          </cell>
          <cell r="T69" t="str">
            <v>Validado con Errores</v>
          </cell>
          <cell r="U69" t="str">
            <v>SI</v>
          </cell>
          <cell r="V69">
            <v>43264.719328703701</v>
          </cell>
          <cell r="W69">
            <v>739</v>
          </cell>
          <cell r="X69" t="str">
            <v>Validado Correctamente</v>
          </cell>
          <cell r="Y69" t="str">
            <v>NO</v>
          </cell>
          <cell r="Z69" t="str">
            <v>Vacio</v>
          </cell>
          <cell r="AA69" t="str">
            <v>Vacio</v>
          </cell>
          <cell r="AB69" t="str">
            <v>Vacio</v>
          </cell>
          <cell r="AC69" t="str">
            <v>Vacio</v>
          </cell>
          <cell r="AD69">
            <v>43270.746932870374</v>
          </cell>
          <cell r="AE69">
            <v>1</v>
          </cell>
          <cell r="AF69" t="str">
            <v>Validado Correctamente</v>
          </cell>
          <cell r="AG69" t="str">
            <v>NO</v>
          </cell>
          <cell r="AH69">
            <v>43250.742303240739</v>
          </cell>
          <cell r="AI69">
            <v>571</v>
          </cell>
          <cell r="AJ69" t="str">
            <v>Validado Correctamente</v>
          </cell>
          <cell r="AK69" t="str">
            <v>NO</v>
          </cell>
          <cell r="AL69">
            <v>43279.423009259262</v>
          </cell>
          <cell r="AM69">
            <v>41</v>
          </cell>
          <cell r="AN69" t="str">
            <v>Validado Correctamente</v>
          </cell>
          <cell r="AO69" t="str">
            <v>NO</v>
          </cell>
          <cell r="AP69">
            <v>43279.496655092589</v>
          </cell>
          <cell r="AQ69">
            <v>53</v>
          </cell>
          <cell r="AR69" t="str">
            <v>Validado Correctamente</v>
          </cell>
          <cell r="AS69" t="str">
            <v>NO</v>
          </cell>
          <cell r="AT69">
            <v>43279.665960648148</v>
          </cell>
          <cell r="AU69">
            <v>27</v>
          </cell>
          <cell r="AV69" t="str">
            <v>Validado Correctamente</v>
          </cell>
          <cell r="AW69" t="str">
            <v>NO</v>
          </cell>
          <cell r="AX69">
            <v>43279.676319444443</v>
          </cell>
          <cell r="AY69">
            <v>212</v>
          </cell>
          <cell r="AZ69" t="str">
            <v>Validado Correctamente</v>
          </cell>
          <cell r="BA69" t="str">
            <v>NO</v>
          </cell>
          <cell r="BB69">
            <v>43280.347013888888</v>
          </cell>
          <cell r="BC69">
            <v>2</v>
          </cell>
          <cell r="BD69" t="str">
            <v>Validado Correctamente</v>
          </cell>
          <cell r="BE69" t="str">
            <v>NO</v>
          </cell>
          <cell r="BF69">
            <v>43279.359375</v>
          </cell>
          <cell r="BG69">
            <v>2</v>
          </cell>
          <cell r="BH69" t="str">
            <v>Validado Correctamente</v>
          </cell>
          <cell r="BI69" t="str">
            <v>NO</v>
          </cell>
          <cell r="BJ69" t="str">
            <v>Vacio</v>
          </cell>
          <cell r="BK69" t="str">
            <v>Vacio</v>
          </cell>
          <cell r="BL69" t="str">
            <v>Vacio</v>
          </cell>
          <cell r="BM69" t="str">
            <v>Vacio</v>
          </cell>
          <cell r="BN69">
            <v>43279.360000000001</v>
          </cell>
          <cell r="BO69">
            <v>16</v>
          </cell>
          <cell r="BP69" t="str">
            <v>Validado Correctamente</v>
          </cell>
          <cell r="BQ69" t="str">
            <v>NO</v>
          </cell>
          <cell r="BR69" t="str">
            <v>Vacio</v>
          </cell>
          <cell r="BS69" t="str">
            <v>Vacio</v>
          </cell>
          <cell r="BT69" t="str">
            <v>Vacio</v>
          </cell>
          <cell r="BU69" t="str">
            <v>Vacio</v>
          </cell>
          <cell r="BV69">
            <v>43252.353981481479</v>
          </cell>
          <cell r="BW69">
            <v>56</v>
          </cell>
          <cell r="BX69" t="str">
            <v>Validado Correctamente</v>
          </cell>
          <cell r="BY69" t="str">
            <v>NO</v>
          </cell>
          <cell r="BZ69">
            <v>43265.356562499997</v>
          </cell>
          <cell r="CA69">
            <v>35</v>
          </cell>
          <cell r="CB69" t="str">
            <v>Validado Correctamente</v>
          </cell>
          <cell r="CC69" t="str">
            <v>NO</v>
          </cell>
          <cell r="CD69">
            <v>43265.377175925925</v>
          </cell>
          <cell r="CE69">
            <v>20</v>
          </cell>
          <cell r="CF69" t="str">
            <v>Validado Correctamente</v>
          </cell>
          <cell r="CG69" t="str">
            <v>NO</v>
          </cell>
          <cell r="CH69">
            <v>43265.377256944441</v>
          </cell>
          <cell r="CI69">
            <v>26</v>
          </cell>
          <cell r="CJ69" t="str">
            <v>Validado Correctamente</v>
          </cell>
          <cell r="CK69" t="str">
            <v>NO</v>
          </cell>
          <cell r="CL69">
            <v>43265.598437499997</v>
          </cell>
          <cell r="CM69">
            <v>156</v>
          </cell>
          <cell r="CN69" t="str">
            <v>Validado Correctamente</v>
          </cell>
          <cell r="CO69" t="str">
            <v>NO</v>
          </cell>
          <cell r="CP69">
            <v>43265.356539351851</v>
          </cell>
          <cell r="CQ69">
            <v>7</v>
          </cell>
          <cell r="CR69" t="str">
            <v>Validado Correctamente</v>
          </cell>
          <cell r="CS69" t="str">
            <v>NO</v>
          </cell>
          <cell r="CT69">
            <v>43265.420567129629</v>
          </cell>
          <cell r="CU69">
            <v>14</v>
          </cell>
          <cell r="CV69" t="str">
            <v>Validado Correctamente</v>
          </cell>
          <cell r="CW69" t="str">
            <v>NO</v>
          </cell>
        </row>
        <row r="70">
          <cell r="A70">
            <v>1722</v>
          </cell>
          <cell r="B70" t="str">
            <v>UNIVERSIDAD DE MANIZALES</v>
          </cell>
          <cell r="C70" t="str">
            <v>PRIVADA</v>
          </cell>
          <cell r="D70" t="str">
            <v>Universidad</v>
          </cell>
          <cell r="E70" t="str">
            <v>Vacio</v>
          </cell>
          <cell r="F70">
            <v>43278.494652777779</v>
          </cell>
          <cell r="G70">
            <v>2631</v>
          </cell>
          <cell r="H70" t="str">
            <v>Validado Correctamente</v>
          </cell>
          <cell r="I70" t="str">
            <v>NO</v>
          </cell>
          <cell r="J70">
            <v>43444.729629629626</v>
          </cell>
          <cell r="K70">
            <v>1938</v>
          </cell>
          <cell r="L70" t="str">
            <v>Validado Correctamente</v>
          </cell>
          <cell r="M70" t="str">
            <v>SI</v>
          </cell>
          <cell r="N70">
            <v>43444.742094907408</v>
          </cell>
          <cell r="O70">
            <v>1673</v>
          </cell>
          <cell r="P70" t="str">
            <v>Validado Correctamente</v>
          </cell>
          <cell r="Q70" t="str">
            <v>SI</v>
          </cell>
          <cell r="R70">
            <v>43444.792928240742</v>
          </cell>
          <cell r="S70">
            <v>8297</v>
          </cell>
          <cell r="T70" t="str">
            <v>Validado Correctamente</v>
          </cell>
          <cell r="U70" t="str">
            <v>SI</v>
          </cell>
          <cell r="V70">
            <v>43312.619756944441</v>
          </cell>
          <cell r="W70">
            <v>1075</v>
          </cell>
          <cell r="X70" t="str">
            <v>Validado Correctamente</v>
          </cell>
          <cell r="Y70" t="str">
            <v>Vacio</v>
          </cell>
          <cell r="Z70">
            <v>42991.354375000003</v>
          </cell>
          <cell r="AA70">
            <v>54</v>
          </cell>
          <cell r="AB70" t="str">
            <v>Validado Correctamente</v>
          </cell>
          <cell r="AC70" t="str">
            <v>NO</v>
          </cell>
          <cell r="AD70">
            <v>43263.705208333333</v>
          </cell>
          <cell r="AE70">
            <v>1</v>
          </cell>
          <cell r="AF70" t="str">
            <v>Validado Correctamente</v>
          </cell>
          <cell r="AG70" t="str">
            <v>NO</v>
          </cell>
          <cell r="AH70">
            <v>43445.424525462964</v>
          </cell>
          <cell r="AI70">
            <v>715</v>
          </cell>
          <cell r="AJ70" t="str">
            <v>Validado Correctamente</v>
          </cell>
          <cell r="AK70" t="str">
            <v>SI</v>
          </cell>
          <cell r="AL70">
            <v>43278.431203703702</v>
          </cell>
          <cell r="AM70">
            <v>10</v>
          </cell>
          <cell r="AN70" t="str">
            <v>Validado Correctamente</v>
          </cell>
          <cell r="AO70" t="str">
            <v>NO</v>
          </cell>
          <cell r="AP70">
            <v>43278.484629629631</v>
          </cell>
          <cell r="AQ70">
            <v>20</v>
          </cell>
          <cell r="AR70" t="str">
            <v>Validado Correctamente</v>
          </cell>
          <cell r="AS70" t="str">
            <v>NO</v>
          </cell>
          <cell r="AT70">
            <v>43278.452141203707</v>
          </cell>
          <cell r="AU70">
            <v>32</v>
          </cell>
          <cell r="AV70" t="str">
            <v>Validado Correctamente</v>
          </cell>
          <cell r="AW70" t="str">
            <v>NO</v>
          </cell>
          <cell r="AX70">
            <v>43278.452210648145</v>
          </cell>
          <cell r="AY70">
            <v>11</v>
          </cell>
          <cell r="AZ70" t="str">
            <v>Validado Correctamente</v>
          </cell>
          <cell r="BA70" t="str">
            <v>NO</v>
          </cell>
          <cell r="BB70">
            <v>43278.410590277781</v>
          </cell>
          <cell r="BC70" t="str">
            <v>CARGUE 0</v>
          </cell>
          <cell r="BD70" t="str">
            <v>Validado Correctamente</v>
          </cell>
          <cell r="BE70" t="str">
            <v>NO</v>
          </cell>
          <cell r="BF70">
            <v>43278.421180555553</v>
          </cell>
          <cell r="BG70">
            <v>5</v>
          </cell>
          <cell r="BH70" t="str">
            <v>Validado Correctamente</v>
          </cell>
          <cell r="BI70" t="str">
            <v>NO</v>
          </cell>
          <cell r="BJ70">
            <v>43265.720625000002</v>
          </cell>
          <cell r="BK70" t="str">
            <v>CARGUE 0</v>
          </cell>
          <cell r="BL70" t="str">
            <v>Cargue en cero</v>
          </cell>
          <cell r="BM70" t="str">
            <v>NO</v>
          </cell>
          <cell r="BN70">
            <v>43265.604456018518</v>
          </cell>
          <cell r="BO70">
            <v>53</v>
          </cell>
          <cell r="BP70" t="str">
            <v>Validado Correctamente</v>
          </cell>
          <cell r="BQ70" t="str">
            <v>NO</v>
          </cell>
          <cell r="BR70">
            <v>43281.944652777776</v>
          </cell>
          <cell r="BS70">
            <v>128</v>
          </cell>
          <cell r="BT70" t="str">
            <v>Validado Correctamente</v>
          </cell>
          <cell r="BU70" t="str">
            <v>Vacio</v>
          </cell>
          <cell r="BV70">
            <v>43272.471990740742</v>
          </cell>
          <cell r="BW70">
            <v>135</v>
          </cell>
          <cell r="BX70" t="str">
            <v>Validado Correctamente</v>
          </cell>
          <cell r="BY70" t="str">
            <v>NO</v>
          </cell>
          <cell r="BZ70">
            <v>43263.431527777779</v>
          </cell>
          <cell r="CA70">
            <v>39</v>
          </cell>
          <cell r="CB70" t="str">
            <v>Validado Correctamente</v>
          </cell>
          <cell r="CC70" t="str">
            <v>NO</v>
          </cell>
          <cell r="CD70">
            <v>43263.472928240742</v>
          </cell>
          <cell r="CE70">
            <v>2</v>
          </cell>
          <cell r="CF70" t="str">
            <v>Validado Correctamente</v>
          </cell>
          <cell r="CG70" t="str">
            <v>NO</v>
          </cell>
          <cell r="CH70">
            <v>43272.46125</v>
          </cell>
          <cell r="CI70">
            <v>18</v>
          </cell>
          <cell r="CJ70" t="str">
            <v>Validado Correctamente</v>
          </cell>
          <cell r="CK70" t="str">
            <v>NO</v>
          </cell>
          <cell r="CL70">
            <v>43263.472974537035</v>
          </cell>
          <cell r="CM70">
            <v>9</v>
          </cell>
          <cell r="CN70" t="str">
            <v>Validado Correctamente</v>
          </cell>
          <cell r="CO70" t="str">
            <v>NO</v>
          </cell>
          <cell r="CP70">
            <v>43265.399548611109</v>
          </cell>
          <cell r="CQ70">
            <v>30</v>
          </cell>
          <cell r="CR70" t="str">
            <v>Validado Correctamente</v>
          </cell>
          <cell r="CS70" t="str">
            <v>NO</v>
          </cell>
          <cell r="CT70">
            <v>43263.399282407408</v>
          </cell>
          <cell r="CU70">
            <v>6</v>
          </cell>
          <cell r="CV70" t="str">
            <v>Validado Correctamente</v>
          </cell>
          <cell r="CW70" t="str">
            <v>NO</v>
          </cell>
        </row>
        <row r="71">
          <cell r="A71">
            <v>1723</v>
          </cell>
          <cell r="B71" t="str">
            <v>UNIVERSIDAD PONTIFICIA BOLIVARIANA</v>
          </cell>
          <cell r="C71" t="str">
            <v>PRIVADA</v>
          </cell>
          <cell r="D71" t="str">
            <v>Universidad</v>
          </cell>
          <cell r="E71" t="str">
            <v>1710</v>
          </cell>
          <cell r="F71">
            <v>43390.654652777775</v>
          </cell>
          <cell r="G71">
            <v>1161</v>
          </cell>
          <cell r="H71" t="str">
            <v>Validado Correctamente</v>
          </cell>
          <cell r="I71" t="str">
            <v>SI</v>
          </cell>
          <cell r="J71">
            <v>43390.728506944448</v>
          </cell>
          <cell r="K71">
            <v>1075</v>
          </cell>
          <cell r="L71" t="str">
            <v>Validado Correctamente</v>
          </cell>
          <cell r="M71" t="str">
            <v>SI</v>
          </cell>
          <cell r="N71">
            <v>43426.659421296295</v>
          </cell>
          <cell r="O71">
            <v>1047</v>
          </cell>
          <cell r="P71" t="str">
            <v>Validado Correctamente</v>
          </cell>
          <cell r="Q71" t="str">
            <v>SI</v>
          </cell>
          <cell r="R71">
            <v>43424.711921296293</v>
          </cell>
          <cell r="S71">
            <v>5382</v>
          </cell>
          <cell r="T71" t="str">
            <v>Validado Correctamente</v>
          </cell>
          <cell r="U71" t="str">
            <v>SI</v>
          </cell>
          <cell r="V71">
            <v>43425.473240740743</v>
          </cell>
          <cell r="W71">
            <v>509</v>
          </cell>
          <cell r="X71" t="str">
            <v>Validado Correctamente</v>
          </cell>
          <cell r="Y71" t="str">
            <v>SI</v>
          </cell>
          <cell r="Z71">
            <v>43011.716678240744</v>
          </cell>
          <cell r="AA71">
            <v>34</v>
          </cell>
          <cell r="AB71" t="str">
            <v>Validado Correctamente</v>
          </cell>
          <cell r="AC71" t="str">
            <v>SI</v>
          </cell>
          <cell r="AD71">
            <v>43278.736701388887</v>
          </cell>
          <cell r="AE71">
            <v>1</v>
          </cell>
          <cell r="AF71" t="str">
            <v>Validado Correctamente</v>
          </cell>
          <cell r="AG71" t="str">
            <v>NO</v>
          </cell>
          <cell r="AH71">
            <v>43274.348657407405</v>
          </cell>
          <cell r="AI71">
            <v>497</v>
          </cell>
          <cell r="AJ71" t="str">
            <v>Validado Correctamente</v>
          </cell>
          <cell r="AK71" t="str">
            <v>NO</v>
          </cell>
          <cell r="AL71">
            <v>43280.567361111112</v>
          </cell>
          <cell r="AM71">
            <v>12</v>
          </cell>
          <cell r="AN71" t="str">
            <v>Validado Correctamente</v>
          </cell>
          <cell r="AO71" t="str">
            <v>NO</v>
          </cell>
          <cell r="AP71">
            <v>43280.680856481478</v>
          </cell>
          <cell r="AQ71">
            <v>2</v>
          </cell>
          <cell r="AR71" t="str">
            <v>Validado Correctamente</v>
          </cell>
          <cell r="AS71" t="str">
            <v>NO</v>
          </cell>
          <cell r="AT71">
            <v>43280.347002314818</v>
          </cell>
          <cell r="AU71">
            <v>11</v>
          </cell>
          <cell r="AV71" t="str">
            <v>Validado Correctamente</v>
          </cell>
          <cell r="AW71" t="str">
            <v>NO</v>
          </cell>
          <cell r="AX71">
            <v>43279.506921296299</v>
          </cell>
          <cell r="AY71">
            <v>43</v>
          </cell>
          <cell r="AZ71" t="str">
            <v>Validado Correctamente</v>
          </cell>
          <cell r="BA71" t="str">
            <v>NO</v>
          </cell>
          <cell r="BB71">
            <v>43280.577349537038</v>
          </cell>
          <cell r="BC71" t="str">
            <v>CARGUE 0</v>
          </cell>
          <cell r="BD71" t="str">
            <v>Cargue en cero</v>
          </cell>
          <cell r="BE71" t="str">
            <v>NO</v>
          </cell>
          <cell r="BF71">
            <v>43280.614745370367</v>
          </cell>
          <cell r="BG71">
            <v>1</v>
          </cell>
          <cell r="BH71" t="str">
            <v>Validado Correctamente</v>
          </cell>
          <cell r="BI71" t="str">
            <v>NO</v>
          </cell>
          <cell r="BJ71">
            <v>43258.432696759257</v>
          </cell>
          <cell r="BK71" t="str">
            <v>CARGUE 0</v>
          </cell>
          <cell r="BL71" t="str">
            <v>Cargue en cero</v>
          </cell>
          <cell r="BM71" t="str">
            <v>NO</v>
          </cell>
          <cell r="BN71">
            <v>43279.350266203706</v>
          </cell>
          <cell r="BO71">
            <v>46</v>
          </cell>
          <cell r="BP71" t="str">
            <v>Validado Correctamente</v>
          </cell>
          <cell r="BQ71" t="str">
            <v>NO</v>
          </cell>
          <cell r="BR71">
            <v>43278.717627314814</v>
          </cell>
          <cell r="BS71">
            <v>11</v>
          </cell>
          <cell r="BT71" t="str">
            <v>Validado Correctamente</v>
          </cell>
          <cell r="BU71" t="str">
            <v>NO</v>
          </cell>
          <cell r="BV71">
            <v>43277.520844907405</v>
          </cell>
          <cell r="BW71">
            <v>94</v>
          </cell>
          <cell r="BX71" t="str">
            <v>Validado Correctamente</v>
          </cell>
          <cell r="BY71" t="str">
            <v>NO</v>
          </cell>
          <cell r="BZ71">
            <v>43274.455775462964</v>
          </cell>
          <cell r="CA71">
            <v>13</v>
          </cell>
          <cell r="CB71" t="str">
            <v>Validado Correctamente</v>
          </cell>
          <cell r="CC71" t="str">
            <v>NO</v>
          </cell>
          <cell r="CD71">
            <v>43276.355104166665</v>
          </cell>
          <cell r="CE71">
            <v>6</v>
          </cell>
          <cell r="CF71" t="str">
            <v>Validado Correctamente</v>
          </cell>
          <cell r="CG71" t="str">
            <v>NO</v>
          </cell>
          <cell r="CH71">
            <v>43276.63989583333</v>
          </cell>
          <cell r="CI71">
            <v>37</v>
          </cell>
          <cell r="CJ71" t="str">
            <v>Validado Correctamente</v>
          </cell>
          <cell r="CK71" t="str">
            <v>NO</v>
          </cell>
          <cell r="CL71">
            <v>43280.680937500001</v>
          </cell>
          <cell r="CM71">
            <v>7</v>
          </cell>
          <cell r="CN71" t="str">
            <v>Validado Correctamente</v>
          </cell>
          <cell r="CO71" t="str">
            <v>NO</v>
          </cell>
          <cell r="CP71">
            <v>43276.474502314813</v>
          </cell>
          <cell r="CQ71">
            <v>10</v>
          </cell>
          <cell r="CR71" t="str">
            <v>Validado Correctamente</v>
          </cell>
          <cell r="CS71" t="str">
            <v>NO</v>
          </cell>
          <cell r="CT71">
            <v>43279.511319444442</v>
          </cell>
          <cell r="CU71">
            <v>94</v>
          </cell>
          <cell r="CV71" t="str">
            <v>Validado Correctamente</v>
          </cell>
          <cell r="CW71" t="str">
            <v>NO</v>
          </cell>
        </row>
        <row r="72">
          <cell r="A72">
            <v>1724</v>
          </cell>
          <cell r="B72" t="str">
            <v>UNIVERSIDAD DE SAN BUENAVENTURA</v>
          </cell>
          <cell r="C72" t="str">
            <v>PRIVADA</v>
          </cell>
          <cell r="D72" t="str">
            <v>Universidad</v>
          </cell>
          <cell r="E72" t="str">
            <v>1718</v>
          </cell>
          <cell r="F72">
            <v>43281.588009259256</v>
          </cell>
          <cell r="G72">
            <v>1171</v>
          </cell>
          <cell r="H72" t="str">
            <v>Validado Correctamente</v>
          </cell>
          <cell r="I72" t="str">
            <v>Vacio</v>
          </cell>
          <cell r="J72">
            <v>43279.594618055555</v>
          </cell>
          <cell r="K72">
            <v>1061</v>
          </cell>
          <cell r="L72" t="str">
            <v>Validado Correctamente</v>
          </cell>
          <cell r="M72" t="str">
            <v>NO</v>
          </cell>
          <cell r="N72">
            <v>43444.656331018516</v>
          </cell>
          <cell r="O72">
            <v>734</v>
          </cell>
          <cell r="P72" t="str">
            <v>Validado Correctamente</v>
          </cell>
          <cell r="Q72" t="str">
            <v>SI</v>
          </cell>
          <cell r="R72">
            <v>43308.305358796293</v>
          </cell>
          <cell r="S72">
            <v>2947</v>
          </cell>
          <cell r="T72" t="str">
            <v>Validado Correctamente</v>
          </cell>
          <cell r="U72" t="str">
            <v>SI</v>
          </cell>
          <cell r="V72">
            <v>43276.778819444444</v>
          </cell>
          <cell r="W72">
            <v>142</v>
          </cell>
          <cell r="X72" t="str">
            <v>Validado Correctamente</v>
          </cell>
          <cell r="Y72" t="str">
            <v>NO</v>
          </cell>
          <cell r="Z72" t="str">
            <v>Vacio</v>
          </cell>
          <cell r="AA72" t="str">
            <v>Vacio</v>
          </cell>
          <cell r="AB72" t="str">
            <v>Vacio</v>
          </cell>
          <cell r="AC72" t="str">
            <v>Vacio</v>
          </cell>
          <cell r="AD72">
            <v>43271.619375000002</v>
          </cell>
          <cell r="AE72">
            <v>1</v>
          </cell>
          <cell r="AF72" t="str">
            <v>Validado Correctamente</v>
          </cell>
          <cell r="AG72" t="str">
            <v>NO</v>
          </cell>
          <cell r="AH72">
            <v>43281.427418981482</v>
          </cell>
          <cell r="AI72">
            <v>239</v>
          </cell>
          <cell r="AJ72" t="str">
            <v>Validado Correctamente</v>
          </cell>
          <cell r="AK72" t="str">
            <v>Vacio</v>
          </cell>
          <cell r="AL72">
            <v>43271.429027777776</v>
          </cell>
          <cell r="AM72">
            <v>2</v>
          </cell>
          <cell r="AN72" t="str">
            <v>Validado Correctamente</v>
          </cell>
          <cell r="AO72" t="str">
            <v>NO</v>
          </cell>
          <cell r="AP72">
            <v>43270.556585648148</v>
          </cell>
          <cell r="AQ72">
            <v>4</v>
          </cell>
          <cell r="AR72" t="str">
            <v>Validado Correctamente</v>
          </cell>
          <cell r="AS72" t="str">
            <v>NO</v>
          </cell>
          <cell r="AT72">
            <v>43270.577523148146</v>
          </cell>
          <cell r="AU72">
            <v>2</v>
          </cell>
          <cell r="AV72" t="str">
            <v>Validado Correctamente</v>
          </cell>
          <cell r="AW72" t="str">
            <v>NO</v>
          </cell>
          <cell r="AX72">
            <v>43271.608356481483</v>
          </cell>
          <cell r="AY72">
            <v>5</v>
          </cell>
          <cell r="AZ72" t="str">
            <v>Validado Correctamente</v>
          </cell>
          <cell r="BA72" t="str">
            <v>NO</v>
          </cell>
          <cell r="BB72">
            <v>43438.620370370372</v>
          </cell>
          <cell r="BC72" t="str">
            <v>CARGUE 0</v>
          </cell>
          <cell r="BD72" t="str">
            <v>Cargue en cero</v>
          </cell>
          <cell r="BE72" t="str">
            <v>SI</v>
          </cell>
          <cell r="BF72">
            <v>43271.481736111113</v>
          </cell>
          <cell r="BG72">
            <v>11</v>
          </cell>
          <cell r="BH72" t="str">
            <v>Validado Correctamente</v>
          </cell>
          <cell r="BI72" t="str">
            <v>NO</v>
          </cell>
          <cell r="BJ72">
            <v>43441.327291666668</v>
          </cell>
          <cell r="BK72" t="str">
            <v>CARGUE 0</v>
          </cell>
          <cell r="BL72" t="str">
            <v>Cargue en cero</v>
          </cell>
          <cell r="BM72" t="str">
            <v>SI</v>
          </cell>
          <cell r="BN72">
            <v>43271.60428240741</v>
          </cell>
          <cell r="BO72">
            <v>1</v>
          </cell>
          <cell r="BP72" t="str">
            <v>Validado Correctamente</v>
          </cell>
          <cell r="BQ72" t="str">
            <v>NO</v>
          </cell>
          <cell r="BR72" t="str">
            <v>Vacio</v>
          </cell>
          <cell r="BS72" t="str">
            <v>Vacio</v>
          </cell>
          <cell r="BT72" t="str">
            <v>Vacio</v>
          </cell>
          <cell r="BU72" t="str">
            <v>Vacio</v>
          </cell>
          <cell r="BV72">
            <v>43263.673495370371</v>
          </cell>
          <cell r="BW72">
            <v>27</v>
          </cell>
          <cell r="BX72" t="str">
            <v>Validado Correctamente</v>
          </cell>
          <cell r="BY72" t="str">
            <v>NO</v>
          </cell>
          <cell r="BZ72">
            <v>43277.549293981479</v>
          </cell>
          <cell r="CA72">
            <v>10</v>
          </cell>
          <cell r="CB72" t="str">
            <v>Validado Correctamente</v>
          </cell>
          <cell r="CC72" t="str">
            <v>NO</v>
          </cell>
          <cell r="CD72">
            <v>43264.356990740744</v>
          </cell>
          <cell r="CE72">
            <v>10</v>
          </cell>
          <cell r="CF72" t="str">
            <v>Validado Correctamente</v>
          </cell>
          <cell r="CG72" t="str">
            <v>NO</v>
          </cell>
          <cell r="CH72">
            <v>43263.683842592596</v>
          </cell>
          <cell r="CI72">
            <v>6</v>
          </cell>
          <cell r="CJ72" t="str">
            <v>Validado Correctamente</v>
          </cell>
          <cell r="CK72" t="str">
            <v>NO</v>
          </cell>
          <cell r="CL72">
            <v>43277.53197916667</v>
          </cell>
          <cell r="CM72">
            <v>18</v>
          </cell>
          <cell r="CN72" t="str">
            <v>Validado Correctamente</v>
          </cell>
          <cell r="CO72" t="str">
            <v>NO</v>
          </cell>
          <cell r="CP72">
            <v>43264.33625</v>
          </cell>
          <cell r="CQ72">
            <v>23</v>
          </cell>
          <cell r="CR72" t="str">
            <v>Validado Correctamente</v>
          </cell>
          <cell r="CS72" t="str">
            <v>NO</v>
          </cell>
          <cell r="CT72">
            <v>43278.677349537036</v>
          </cell>
          <cell r="CU72">
            <v>6</v>
          </cell>
          <cell r="CV72" t="str">
            <v>Validado Correctamente</v>
          </cell>
          <cell r="CW72" t="str">
            <v>NO</v>
          </cell>
        </row>
        <row r="73">
          <cell r="A73">
            <v>1725</v>
          </cell>
          <cell r="B73" t="str">
            <v>FUNDACION UNIVERSIDAD AUTONOMA DE COLOMBIA -FUAC-</v>
          </cell>
          <cell r="C73" t="str">
            <v>PRIVADA</v>
          </cell>
          <cell r="D73" t="str">
            <v>Universidad</v>
          </cell>
          <cell r="E73" t="str">
            <v>Vacio</v>
          </cell>
          <cell r="F73">
            <v>43445.434652777774</v>
          </cell>
          <cell r="G73">
            <v>832</v>
          </cell>
          <cell r="H73" t="str">
            <v>Validado Correctamente</v>
          </cell>
          <cell r="I73" t="str">
            <v>SI</v>
          </cell>
          <cell r="J73">
            <v>43445.497615740744</v>
          </cell>
          <cell r="K73">
            <v>789</v>
          </cell>
          <cell r="L73" t="str">
            <v>Validado Correctamente</v>
          </cell>
          <cell r="M73" t="str">
            <v>SI</v>
          </cell>
          <cell r="N73">
            <v>43446.456805555557</v>
          </cell>
          <cell r="O73">
            <v>617</v>
          </cell>
          <cell r="P73" t="str">
            <v>Validado Correctamente</v>
          </cell>
          <cell r="Q73" t="str">
            <v>SI</v>
          </cell>
          <cell r="R73">
            <v>43439.52134259259</v>
          </cell>
          <cell r="S73">
            <v>5721</v>
          </cell>
          <cell r="T73" t="str">
            <v>Validado con Errores</v>
          </cell>
          <cell r="U73" t="str">
            <v>SI</v>
          </cell>
          <cell r="V73">
            <v>43256.78125</v>
          </cell>
          <cell r="W73">
            <v>379</v>
          </cell>
          <cell r="X73" t="str">
            <v>Validado con Errores</v>
          </cell>
          <cell r="Y73" t="str">
            <v>NO</v>
          </cell>
          <cell r="Z73" t="str">
            <v>Vacio</v>
          </cell>
          <cell r="AA73" t="str">
            <v>Vacio</v>
          </cell>
          <cell r="AB73" t="str">
            <v>Vacio</v>
          </cell>
          <cell r="AC73" t="str">
            <v>Vacio</v>
          </cell>
          <cell r="AD73" t="str">
            <v>Vacio</v>
          </cell>
          <cell r="AE73" t="str">
            <v>Vacio</v>
          </cell>
          <cell r="AF73" t="str">
            <v>Vacio</v>
          </cell>
          <cell r="AG73" t="str">
            <v>Vacio</v>
          </cell>
          <cell r="AH73" t="str">
            <v>Vacio</v>
          </cell>
          <cell r="AI73" t="str">
            <v>Vacio</v>
          </cell>
          <cell r="AJ73" t="str">
            <v>Validado con Errores</v>
          </cell>
          <cell r="AK73" t="str">
            <v>Vacio</v>
          </cell>
          <cell r="AL73">
            <v>43278.431203703702</v>
          </cell>
          <cell r="AM73">
            <v>11</v>
          </cell>
          <cell r="AN73" t="str">
            <v>Validado Correctamente</v>
          </cell>
          <cell r="AO73" t="str">
            <v>NO</v>
          </cell>
          <cell r="AP73">
            <v>43277.457592592589</v>
          </cell>
          <cell r="AQ73">
            <v>1</v>
          </cell>
          <cell r="AR73" t="str">
            <v>Validado Correctamente</v>
          </cell>
          <cell r="AS73" t="str">
            <v>NO</v>
          </cell>
          <cell r="AT73" t="str">
            <v>Vacio</v>
          </cell>
          <cell r="AU73" t="str">
            <v>Vacio</v>
          </cell>
          <cell r="AV73" t="str">
            <v>Vacio</v>
          </cell>
          <cell r="AW73" t="str">
            <v>Vacio</v>
          </cell>
          <cell r="AX73">
            <v>43278.474421296298</v>
          </cell>
          <cell r="AY73">
            <v>14</v>
          </cell>
          <cell r="AZ73" t="str">
            <v>Validado Correctamente</v>
          </cell>
          <cell r="BA73" t="str">
            <v>NO</v>
          </cell>
          <cell r="BB73" t="str">
            <v>Vacio</v>
          </cell>
          <cell r="BC73" t="str">
            <v>Vacio</v>
          </cell>
          <cell r="BD73" t="str">
            <v>Vacio</v>
          </cell>
          <cell r="BE73" t="str">
            <v>Vacio</v>
          </cell>
          <cell r="BF73" t="str">
            <v>Vacio</v>
          </cell>
          <cell r="BG73" t="str">
            <v>Vacio</v>
          </cell>
          <cell r="BH73" t="str">
            <v>Vacio</v>
          </cell>
          <cell r="BI73" t="str">
            <v>Vacio</v>
          </cell>
          <cell r="BJ73" t="str">
            <v>Vacio</v>
          </cell>
          <cell r="BK73" t="str">
            <v>Vacio</v>
          </cell>
          <cell r="BL73" t="str">
            <v>Vacio</v>
          </cell>
          <cell r="BM73" t="str">
            <v>Vacio</v>
          </cell>
          <cell r="BN73">
            <v>43278.417870370373</v>
          </cell>
          <cell r="BO73">
            <v>8</v>
          </cell>
          <cell r="BP73" t="str">
            <v>Validado Correctamente</v>
          </cell>
          <cell r="BQ73" t="str">
            <v>NO</v>
          </cell>
          <cell r="BR73">
            <v>43277.746087962965</v>
          </cell>
          <cell r="BS73">
            <v>53</v>
          </cell>
          <cell r="BT73" t="str">
            <v>Validado Correctamente</v>
          </cell>
          <cell r="BU73" t="str">
            <v>NO</v>
          </cell>
          <cell r="BV73">
            <v>43278.788738425923</v>
          </cell>
          <cell r="BW73">
            <v>36</v>
          </cell>
          <cell r="BX73" t="str">
            <v>Validado Correctamente</v>
          </cell>
          <cell r="BY73" t="str">
            <v>NO</v>
          </cell>
          <cell r="BZ73" t="str">
            <v>Vacio</v>
          </cell>
          <cell r="CA73" t="str">
            <v>Vacio</v>
          </cell>
          <cell r="CB73" t="str">
            <v>Vacio</v>
          </cell>
          <cell r="CC73" t="str">
            <v>Vacio</v>
          </cell>
          <cell r="CD73" t="str">
            <v>Vacio</v>
          </cell>
          <cell r="CE73" t="str">
            <v>Vacio</v>
          </cell>
          <cell r="CF73" t="str">
            <v>Vacio</v>
          </cell>
          <cell r="CG73" t="str">
            <v>Vacio</v>
          </cell>
          <cell r="CH73" t="str">
            <v>Vacio</v>
          </cell>
          <cell r="CI73" t="str">
            <v>Vacio</v>
          </cell>
          <cell r="CJ73" t="str">
            <v>Vacio</v>
          </cell>
          <cell r="CK73" t="str">
            <v>Vacio</v>
          </cell>
          <cell r="CL73" t="str">
            <v>Vacio</v>
          </cell>
          <cell r="CM73" t="str">
            <v>Vacio</v>
          </cell>
          <cell r="CN73" t="str">
            <v>Vacio</v>
          </cell>
          <cell r="CO73" t="str">
            <v>Vacio</v>
          </cell>
          <cell r="CP73" t="str">
            <v>Vacio</v>
          </cell>
          <cell r="CQ73" t="str">
            <v>Vacio</v>
          </cell>
          <cell r="CR73" t="str">
            <v>Vacio</v>
          </cell>
          <cell r="CS73" t="str">
            <v>Vacio</v>
          </cell>
          <cell r="CT73" t="str">
            <v>Vacio</v>
          </cell>
          <cell r="CU73" t="str">
            <v>Vacio</v>
          </cell>
          <cell r="CV73" t="str">
            <v>Vacio</v>
          </cell>
          <cell r="CW73" t="str">
            <v>Vacio</v>
          </cell>
        </row>
        <row r="74">
          <cell r="A74">
            <v>1726</v>
          </cell>
          <cell r="B74" t="str">
            <v>UNIVERSIDAD CATOLICA DE ORIENTE -UCO</v>
          </cell>
          <cell r="C74" t="str">
            <v>PRIVADA</v>
          </cell>
          <cell r="D74" t="str">
            <v>Universidad</v>
          </cell>
          <cell r="E74" t="str">
            <v>Vacio</v>
          </cell>
          <cell r="F74">
            <v>43336.584583333337</v>
          </cell>
          <cell r="G74">
            <v>1354</v>
          </cell>
          <cell r="H74" t="str">
            <v>Validado Correctamente</v>
          </cell>
          <cell r="I74" t="str">
            <v>SI</v>
          </cell>
          <cell r="J74">
            <v>43336.598263888889</v>
          </cell>
          <cell r="K74">
            <v>1138</v>
          </cell>
          <cell r="L74" t="str">
            <v>Validado Correctamente</v>
          </cell>
          <cell r="M74" t="str">
            <v>SI</v>
          </cell>
          <cell r="N74">
            <v>43339.435208333336</v>
          </cell>
          <cell r="O74">
            <v>1031</v>
          </cell>
          <cell r="P74" t="str">
            <v>Validado Correctamente</v>
          </cell>
          <cell r="Q74" t="str">
            <v>SI</v>
          </cell>
          <cell r="R74">
            <v>43339.448888888888</v>
          </cell>
          <cell r="S74">
            <v>5383</v>
          </cell>
          <cell r="T74" t="str">
            <v>Validado Correctamente</v>
          </cell>
          <cell r="U74" t="str">
            <v>SI</v>
          </cell>
          <cell r="V74">
            <v>43336.700983796298</v>
          </cell>
          <cell r="W74">
            <v>382</v>
          </cell>
          <cell r="X74" t="str">
            <v>Validado Correctamente</v>
          </cell>
          <cell r="Y74" t="str">
            <v>SI</v>
          </cell>
          <cell r="Z74">
            <v>42993.655138888891</v>
          </cell>
          <cell r="AA74">
            <v>41</v>
          </cell>
          <cell r="AB74" t="str">
            <v>Validado Correctamente</v>
          </cell>
          <cell r="AC74" t="str">
            <v>Vacio</v>
          </cell>
          <cell r="AD74">
            <v>43273.462037037039</v>
          </cell>
          <cell r="AE74">
            <v>1</v>
          </cell>
          <cell r="AF74" t="str">
            <v>Validado Correctamente</v>
          </cell>
          <cell r="AG74" t="str">
            <v>NO</v>
          </cell>
          <cell r="AH74">
            <v>43273.631435185183</v>
          </cell>
          <cell r="AI74">
            <v>390</v>
          </cell>
          <cell r="AJ74" t="str">
            <v>Validado Correctamente</v>
          </cell>
          <cell r="AK74" t="str">
            <v>NO</v>
          </cell>
          <cell r="AL74">
            <v>43273.705578703702</v>
          </cell>
          <cell r="AM74">
            <v>25</v>
          </cell>
          <cell r="AN74" t="str">
            <v>Validado Correctamente</v>
          </cell>
          <cell r="AO74" t="str">
            <v>NO</v>
          </cell>
          <cell r="AP74">
            <v>43273.694467592592</v>
          </cell>
          <cell r="AQ74">
            <v>22</v>
          </cell>
          <cell r="AR74" t="str">
            <v>Validado Correctamente</v>
          </cell>
          <cell r="AS74" t="str">
            <v>NO</v>
          </cell>
          <cell r="AT74">
            <v>43273.652731481481</v>
          </cell>
          <cell r="AU74">
            <v>9</v>
          </cell>
          <cell r="AV74" t="str">
            <v>Validado Correctamente</v>
          </cell>
          <cell r="AW74" t="str">
            <v>NO</v>
          </cell>
          <cell r="AX74">
            <v>43336.714189814818</v>
          </cell>
          <cell r="AY74">
            <v>31</v>
          </cell>
          <cell r="AZ74" t="str">
            <v>Validado Correctamente</v>
          </cell>
          <cell r="BA74" t="str">
            <v>SI</v>
          </cell>
          <cell r="BB74">
            <v>43273.705763888887</v>
          </cell>
          <cell r="BC74">
            <v>17</v>
          </cell>
          <cell r="BD74" t="str">
            <v>Validado Correctamente</v>
          </cell>
          <cell r="BE74" t="str">
            <v>NO</v>
          </cell>
          <cell r="BF74">
            <v>43273.663310185184</v>
          </cell>
          <cell r="BG74">
            <v>7</v>
          </cell>
          <cell r="BH74" t="str">
            <v>Validado Correctamente</v>
          </cell>
          <cell r="BI74" t="str">
            <v>NO</v>
          </cell>
          <cell r="BJ74" t="str">
            <v>Vacio</v>
          </cell>
          <cell r="BK74" t="str">
            <v>Vacio</v>
          </cell>
          <cell r="BL74" t="str">
            <v>Vacio</v>
          </cell>
          <cell r="BM74" t="str">
            <v>Vacio</v>
          </cell>
          <cell r="BN74">
            <v>43273.600173611114</v>
          </cell>
          <cell r="BO74">
            <v>6</v>
          </cell>
          <cell r="BP74" t="str">
            <v>Validado Correctamente</v>
          </cell>
          <cell r="BQ74" t="str">
            <v>NO</v>
          </cell>
          <cell r="BR74" t="str">
            <v>Vacio</v>
          </cell>
          <cell r="BS74" t="str">
            <v>Vacio</v>
          </cell>
          <cell r="BT74" t="str">
            <v>Vacio</v>
          </cell>
          <cell r="BU74" t="str">
            <v>Vacio</v>
          </cell>
          <cell r="BV74" t="str">
            <v>Vacio</v>
          </cell>
          <cell r="BW74" t="str">
            <v>Vacio</v>
          </cell>
          <cell r="BX74" t="str">
            <v>Vacio</v>
          </cell>
          <cell r="BY74" t="str">
            <v>Vacio</v>
          </cell>
          <cell r="BZ74" t="str">
            <v>Vacio</v>
          </cell>
          <cell r="CA74" t="str">
            <v>Vacio</v>
          </cell>
          <cell r="CB74" t="str">
            <v>Vacio</v>
          </cell>
          <cell r="CC74" t="str">
            <v>Vacio</v>
          </cell>
          <cell r="CD74" t="str">
            <v>Vacio</v>
          </cell>
          <cell r="CE74" t="str">
            <v>Vacio</v>
          </cell>
          <cell r="CF74" t="str">
            <v>Vacio</v>
          </cell>
          <cell r="CG74" t="str">
            <v>Vacio</v>
          </cell>
          <cell r="CH74" t="str">
            <v>Vacio</v>
          </cell>
          <cell r="CI74" t="str">
            <v>Vacio</v>
          </cell>
          <cell r="CJ74" t="str">
            <v>Vacio</v>
          </cell>
          <cell r="CK74" t="str">
            <v>Vacio</v>
          </cell>
          <cell r="CL74" t="str">
            <v>Vacio</v>
          </cell>
          <cell r="CM74" t="str">
            <v>Vacio</v>
          </cell>
          <cell r="CN74" t="str">
            <v>Vacio</v>
          </cell>
          <cell r="CO74" t="str">
            <v>Vacio</v>
          </cell>
          <cell r="CP74" t="str">
            <v>Vacio</v>
          </cell>
          <cell r="CQ74" t="str">
            <v>Vacio</v>
          </cell>
          <cell r="CR74" t="str">
            <v>Vacio</v>
          </cell>
          <cell r="CS74" t="str">
            <v>Vacio</v>
          </cell>
          <cell r="CT74" t="str">
            <v>Vacio</v>
          </cell>
          <cell r="CU74" t="str">
            <v>Vacio</v>
          </cell>
          <cell r="CV74" t="str">
            <v>Vacio</v>
          </cell>
          <cell r="CW74" t="str">
            <v>Vacio</v>
          </cell>
        </row>
        <row r="75">
          <cell r="A75">
            <v>1727</v>
          </cell>
          <cell r="B75" t="str">
            <v>UNIVERSIDAD PONTIFICIA BOLIVARIANA</v>
          </cell>
          <cell r="C75" t="str">
            <v>PRIVADA</v>
          </cell>
          <cell r="D75" t="str">
            <v>Universidad</v>
          </cell>
          <cell r="E75" t="str">
            <v>1710</v>
          </cell>
          <cell r="F75">
            <v>43334.682314814818</v>
          </cell>
          <cell r="G75">
            <v>741</v>
          </cell>
          <cell r="H75" t="str">
            <v>Validado Correctamente</v>
          </cell>
          <cell r="I75" t="str">
            <v>SI</v>
          </cell>
          <cell r="J75">
            <v>43335.365671296298</v>
          </cell>
          <cell r="K75">
            <v>657</v>
          </cell>
          <cell r="L75" t="str">
            <v>Validado Correctamente</v>
          </cell>
          <cell r="M75" t="str">
            <v>SI</v>
          </cell>
          <cell r="N75">
            <v>43335.462314814817</v>
          </cell>
          <cell r="O75">
            <v>462</v>
          </cell>
          <cell r="P75" t="str">
            <v>Validado Correctamente</v>
          </cell>
          <cell r="Q75" t="str">
            <v>SI</v>
          </cell>
          <cell r="R75">
            <v>43383.41988425926</v>
          </cell>
          <cell r="S75">
            <v>2511</v>
          </cell>
          <cell r="T75" t="str">
            <v>Validado Correctamente</v>
          </cell>
          <cell r="U75" t="str">
            <v>SI</v>
          </cell>
          <cell r="V75">
            <v>43417.686122685183</v>
          </cell>
          <cell r="W75">
            <v>322</v>
          </cell>
          <cell r="X75" t="str">
            <v>Validado Correctamente</v>
          </cell>
          <cell r="Y75" t="str">
            <v>SI</v>
          </cell>
          <cell r="Z75">
            <v>43027.700821759259</v>
          </cell>
          <cell r="AA75">
            <v>21</v>
          </cell>
          <cell r="AB75" t="str">
            <v>Validado Correctamente</v>
          </cell>
          <cell r="AC75" t="str">
            <v>SI</v>
          </cell>
          <cell r="AD75">
            <v>43238.6096875</v>
          </cell>
          <cell r="AE75">
            <v>1</v>
          </cell>
          <cell r="AF75" t="str">
            <v>Validado Correctamente</v>
          </cell>
          <cell r="AG75" t="str">
            <v>NO</v>
          </cell>
          <cell r="AH75">
            <v>43277.680891203701</v>
          </cell>
          <cell r="AI75">
            <v>327</v>
          </cell>
          <cell r="AJ75" t="str">
            <v>Validado Correctamente</v>
          </cell>
          <cell r="AK75" t="str">
            <v>NO</v>
          </cell>
          <cell r="AL75">
            <v>43257.817731481482</v>
          </cell>
          <cell r="AM75">
            <v>2</v>
          </cell>
          <cell r="AN75" t="str">
            <v>Validado Correctamente</v>
          </cell>
          <cell r="AO75" t="str">
            <v>NO</v>
          </cell>
          <cell r="AP75">
            <v>43264.388958333337</v>
          </cell>
          <cell r="AQ75">
            <v>5</v>
          </cell>
          <cell r="AR75" t="str">
            <v>Validado Correctamente</v>
          </cell>
          <cell r="AS75" t="str">
            <v>NO</v>
          </cell>
          <cell r="AT75">
            <v>43257.734050925923</v>
          </cell>
          <cell r="AU75">
            <v>8</v>
          </cell>
          <cell r="AV75" t="str">
            <v>Validado Correctamente</v>
          </cell>
          <cell r="AW75" t="str">
            <v>NO</v>
          </cell>
          <cell r="AX75">
            <v>43264.367986111109</v>
          </cell>
          <cell r="AY75">
            <v>8</v>
          </cell>
          <cell r="AZ75" t="str">
            <v>Validado Correctamente</v>
          </cell>
          <cell r="BA75" t="str">
            <v>NO</v>
          </cell>
          <cell r="BB75">
            <v>43264.397916666669</v>
          </cell>
          <cell r="BC75" t="str">
            <v>CARGUE 0</v>
          </cell>
          <cell r="BD75" t="str">
            <v>Cargue en cero</v>
          </cell>
          <cell r="BE75" t="str">
            <v>NO</v>
          </cell>
          <cell r="BF75">
            <v>43264.398298611108</v>
          </cell>
          <cell r="BG75" t="str">
            <v>CARGUE 0</v>
          </cell>
          <cell r="BH75" t="str">
            <v>Cargue en cero</v>
          </cell>
          <cell r="BI75" t="str">
            <v>NO</v>
          </cell>
          <cell r="BJ75">
            <v>43248.630694444444</v>
          </cell>
          <cell r="BK75" t="str">
            <v>CARGUE 0</v>
          </cell>
          <cell r="BL75" t="str">
            <v>Cargue en cero</v>
          </cell>
          <cell r="BM75" t="str">
            <v>NO</v>
          </cell>
          <cell r="BN75">
            <v>43263.746180555558</v>
          </cell>
          <cell r="BO75">
            <v>221</v>
          </cell>
          <cell r="BP75" t="str">
            <v>Validado Correctamente</v>
          </cell>
          <cell r="BQ75" t="str">
            <v>NO</v>
          </cell>
          <cell r="BR75">
            <v>43257.92260416667</v>
          </cell>
          <cell r="BS75">
            <v>3</v>
          </cell>
          <cell r="BT75" t="str">
            <v>Validado Correctamente</v>
          </cell>
          <cell r="BU75" t="str">
            <v>NO</v>
          </cell>
          <cell r="BV75">
            <v>43260.556979166664</v>
          </cell>
          <cell r="BW75">
            <v>67</v>
          </cell>
          <cell r="BX75" t="str">
            <v>Validado Correctamente</v>
          </cell>
          <cell r="BY75" t="str">
            <v>NO</v>
          </cell>
          <cell r="BZ75">
            <v>43276.576018518521</v>
          </cell>
          <cell r="CA75">
            <v>24</v>
          </cell>
          <cell r="CB75" t="str">
            <v>Validado Correctamente</v>
          </cell>
          <cell r="CC75" t="str">
            <v>NO</v>
          </cell>
          <cell r="CD75">
            <v>43248.633009259262</v>
          </cell>
          <cell r="CE75" t="str">
            <v>CARGUE 0</v>
          </cell>
          <cell r="CF75" t="str">
            <v>Cargue en cero</v>
          </cell>
          <cell r="CG75" t="str">
            <v>NO</v>
          </cell>
          <cell r="CH75">
            <v>43264.462337962963</v>
          </cell>
          <cell r="CI75">
            <v>19</v>
          </cell>
          <cell r="CJ75" t="str">
            <v>Validado Correctamente</v>
          </cell>
          <cell r="CK75" t="str">
            <v>NO</v>
          </cell>
          <cell r="CL75">
            <v>43248.633368055554</v>
          </cell>
          <cell r="CM75" t="str">
            <v>CARGUE 0</v>
          </cell>
          <cell r="CN75" t="str">
            <v>Cargue en cero</v>
          </cell>
          <cell r="CO75" t="str">
            <v>NO</v>
          </cell>
          <cell r="CP75">
            <v>43276.483611111114</v>
          </cell>
          <cell r="CQ75">
            <v>3</v>
          </cell>
          <cell r="CR75" t="str">
            <v>Validado Correctamente</v>
          </cell>
          <cell r="CS75" t="str">
            <v>NO</v>
          </cell>
          <cell r="CT75">
            <v>43248.633842592593</v>
          </cell>
          <cell r="CU75" t="str">
            <v>CARGUE 0</v>
          </cell>
          <cell r="CV75" t="str">
            <v>Cargue en cero</v>
          </cell>
          <cell r="CW75" t="str">
            <v>NO</v>
          </cell>
        </row>
        <row r="76">
          <cell r="A76">
            <v>1728</v>
          </cell>
          <cell r="B76" t="str">
            <v>UNIVERSIDAD SERGIO ARBOLEDA</v>
          </cell>
          <cell r="C76" t="str">
            <v>PRIVADA</v>
          </cell>
          <cell r="D76" t="str">
            <v>Universidad</v>
          </cell>
          <cell r="E76" t="str">
            <v>Vacio</v>
          </cell>
          <cell r="F76">
            <v>43444.802673611113</v>
          </cell>
          <cell r="G76">
            <v>4664</v>
          </cell>
          <cell r="H76" t="str">
            <v>Validado Correctamente</v>
          </cell>
          <cell r="I76" t="str">
            <v>SI</v>
          </cell>
          <cell r="J76">
            <v>43444.802708333336</v>
          </cell>
          <cell r="K76">
            <v>2633</v>
          </cell>
          <cell r="L76" t="str">
            <v>Validado Correctamente</v>
          </cell>
          <cell r="M76" t="str">
            <v>SI</v>
          </cell>
          <cell r="N76">
            <v>43444.803159722222</v>
          </cell>
          <cell r="O76">
            <v>2142</v>
          </cell>
          <cell r="P76" t="str">
            <v>Validado Correctamente</v>
          </cell>
          <cell r="Q76" t="str">
            <v>SI</v>
          </cell>
          <cell r="R76">
            <v>43444.731944444444</v>
          </cell>
          <cell r="S76">
            <v>10318</v>
          </cell>
          <cell r="T76" t="str">
            <v>Validado Correctamente</v>
          </cell>
          <cell r="U76" t="str">
            <v>SI</v>
          </cell>
          <cell r="V76">
            <v>43321.766111111108</v>
          </cell>
          <cell r="W76">
            <v>1035</v>
          </cell>
          <cell r="X76" t="str">
            <v>Validado Correctamente</v>
          </cell>
          <cell r="Y76" t="str">
            <v>SI</v>
          </cell>
          <cell r="Z76">
            <v>42993.647916666669</v>
          </cell>
          <cell r="AA76">
            <v>85</v>
          </cell>
          <cell r="AB76" t="str">
            <v>Validado Correctamente</v>
          </cell>
          <cell r="AC76" t="str">
            <v>Vacio</v>
          </cell>
          <cell r="AD76">
            <v>43280.37909722222</v>
          </cell>
          <cell r="AE76">
            <v>1</v>
          </cell>
          <cell r="AF76" t="str">
            <v>Validado Correctamente</v>
          </cell>
          <cell r="AG76" t="str">
            <v>NO</v>
          </cell>
          <cell r="AH76">
            <v>43438.490057870367</v>
          </cell>
          <cell r="AI76">
            <v>1069</v>
          </cell>
          <cell r="AJ76" t="str">
            <v>Validado Correctamente</v>
          </cell>
          <cell r="AK76" t="str">
            <v>SI</v>
          </cell>
          <cell r="AL76">
            <v>43276.323611111111</v>
          </cell>
          <cell r="AM76">
            <v>105</v>
          </cell>
          <cell r="AN76" t="str">
            <v>Error de cargue</v>
          </cell>
          <cell r="AO76" t="str">
            <v>NO</v>
          </cell>
          <cell r="AP76">
            <v>43273.567141203705</v>
          </cell>
          <cell r="AQ76">
            <v>22</v>
          </cell>
          <cell r="AR76" t="str">
            <v>Validado Correctamente</v>
          </cell>
          <cell r="AS76" t="str">
            <v>NO</v>
          </cell>
          <cell r="AT76">
            <v>43273.567152777781</v>
          </cell>
          <cell r="AU76">
            <v>13</v>
          </cell>
          <cell r="AV76" t="str">
            <v>Validado Correctamente</v>
          </cell>
          <cell r="AW76" t="str">
            <v>NO</v>
          </cell>
          <cell r="AX76">
            <v>43279.506956018522</v>
          </cell>
          <cell r="AY76">
            <v>587</v>
          </cell>
          <cell r="AZ76" t="str">
            <v>Validado Correctamente</v>
          </cell>
          <cell r="BA76" t="str">
            <v>NO</v>
          </cell>
          <cell r="BB76">
            <v>43327.403761574074</v>
          </cell>
          <cell r="BC76" t="str">
            <v>CARGUE 0</v>
          </cell>
          <cell r="BD76" t="str">
            <v>Cargue en cero</v>
          </cell>
          <cell r="BE76" t="str">
            <v>SI</v>
          </cell>
          <cell r="BF76">
            <v>43327.403854166667</v>
          </cell>
          <cell r="BG76" t="str">
            <v>CARGUE 0</v>
          </cell>
          <cell r="BH76" t="str">
            <v>Cargue en cero</v>
          </cell>
          <cell r="BI76" t="str">
            <v>SI</v>
          </cell>
          <cell r="BJ76">
            <v>43327.404016203705</v>
          </cell>
          <cell r="BK76" t="str">
            <v>CARGUE 0</v>
          </cell>
          <cell r="BL76" t="str">
            <v>Cargue en cero</v>
          </cell>
          <cell r="BM76" t="str">
            <v>SI</v>
          </cell>
          <cell r="BN76">
            <v>43284.35359953704</v>
          </cell>
          <cell r="BO76">
            <v>1</v>
          </cell>
          <cell r="BP76" t="str">
            <v>Validado Correctamente</v>
          </cell>
          <cell r="BQ76" t="str">
            <v>SI</v>
          </cell>
          <cell r="BR76">
            <v>43280.670787037037</v>
          </cell>
          <cell r="BS76">
            <v>97</v>
          </cell>
          <cell r="BT76" t="str">
            <v>Validado Correctamente</v>
          </cell>
          <cell r="BU76" t="str">
            <v>NO</v>
          </cell>
          <cell r="BV76">
            <v>43272.934791666667</v>
          </cell>
          <cell r="BW76">
            <v>38</v>
          </cell>
          <cell r="BX76" t="str">
            <v>Validado Correctamente</v>
          </cell>
          <cell r="BY76" t="str">
            <v>NO</v>
          </cell>
          <cell r="BZ76" t="str">
            <v>Vacio</v>
          </cell>
          <cell r="CA76" t="str">
            <v>Vacio</v>
          </cell>
          <cell r="CB76" t="str">
            <v>En validacion de reglas</v>
          </cell>
          <cell r="CC76" t="str">
            <v>Vacio</v>
          </cell>
          <cell r="CD76">
            <v>43299.50953703704</v>
          </cell>
          <cell r="CE76">
            <v>79</v>
          </cell>
          <cell r="CF76" t="str">
            <v>Validado Correctamente</v>
          </cell>
          <cell r="CG76" t="str">
            <v>SI</v>
          </cell>
          <cell r="CH76">
            <v>43286.435162037036</v>
          </cell>
          <cell r="CI76">
            <v>3</v>
          </cell>
          <cell r="CJ76" t="str">
            <v>Validado Correctamente</v>
          </cell>
          <cell r="CK76" t="str">
            <v>SI</v>
          </cell>
          <cell r="CL76">
            <v>43327.402430555558</v>
          </cell>
          <cell r="CM76" t="str">
            <v>CARGUE 0</v>
          </cell>
          <cell r="CN76" t="str">
            <v>Cargue en cero</v>
          </cell>
          <cell r="CO76" t="str">
            <v>SI</v>
          </cell>
          <cell r="CP76">
            <v>43327.40253472222</v>
          </cell>
          <cell r="CQ76" t="str">
            <v>CARGUE 0</v>
          </cell>
          <cell r="CR76" t="str">
            <v>Cargue en cero</v>
          </cell>
          <cell r="CS76" t="str">
            <v>SI</v>
          </cell>
          <cell r="CT76">
            <v>43327.402627314812</v>
          </cell>
          <cell r="CU76" t="str">
            <v>CARGUE 0</v>
          </cell>
          <cell r="CV76" t="str">
            <v>Cargue en cero</v>
          </cell>
          <cell r="CW76" t="str">
            <v>SI</v>
          </cell>
        </row>
        <row r="77">
          <cell r="A77">
            <v>1729</v>
          </cell>
          <cell r="B77" t="str">
            <v>UNIVERSIDAD EL BOSQUE</v>
          </cell>
          <cell r="C77" t="str">
            <v>PRIVADA</v>
          </cell>
          <cell r="D77" t="str">
            <v>Universidad</v>
          </cell>
          <cell r="E77" t="str">
            <v>Vacio</v>
          </cell>
          <cell r="F77">
            <v>43455.382152777776</v>
          </cell>
          <cell r="G77">
            <v>6802</v>
          </cell>
          <cell r="H77" t="str">
            <v>Validado Correctamente</v>
          </cell>
          <cell r="I77" t="str">
            <v>SI</v>
          </cell>
          <cell r="J77">
            <v>43455.382291666669</v>
          </cell>
          <cell r="K77">
            <v>2233</v>
          </cell>
          <cell r="L77" t="str">
            <v>Validado Correctamente</v>
          </cell>
          <cell r="M77" t="str">
            <v>SI</v>
          </cell>
          <cell r="N77">
            <v>43454.676388888889</v>
          </cell>
          <cell r="O77">
            <v>2230</v>
          </cell>
          <cell r="P77" t="str">
            <v>Validado con Errores</v>
          </cell>
          <cell r="Q77" t="str">
            <v>SI</v>
          </cell>
          <cell r="R77">
            <v>43455.600694444445</v>
          </cell>
          <cell r="S77">
            <v>12178</v>
          </cell>
          <cell r="T77" t="str">
            <v>Validado Correctamente</v>
          </cell>
          <cell r="U77" t="str">
            <v>SI</v>
          </cell>
          <cell r="V77">
            <v>43312.40253472222</v>
          </cell>
          <cell r="W77">
            <v>891</v>
          </cell>
          <cell r="X77" t="str">
            <v>Validado Correctamente</v>
          </cell>
          <cell r="Y77" t="str">
            <v>Vacio</v>
          </cell>
          <cell r="Z77">
            <v>42992.629537037035</v>
          </cell>
          <cell r="AA77">
            <v>107</v>
          </cell>
          <cell r="AB77" t="str">
            <v>Validado Correctamente</v>
          </cell>
          <cell r="AC77" t="str">
            <v>NO</v>
          </cell>
          <cell r="AD77">
            <v>43271.408125000002</v>
          </cell>
          <cell r="AE77">
            <v>1</v>
          </cell>
          <cell r="AF77" t="str">
            <v>Validado Correctamente</v>
          </cell>
          <cell r="AG77" t="str">
            <v>NO</v>
          </cell>
          <cell r="AH77">
            <v>43445.487395833334</v>
          </cell>
          <cell r="AI77">
            <v>2114</v>
          </cell>
          <cell r="AJ77" t="str">
            <v>Validado Correctamente</v>
          </cell>
          <cell r="AK77" t="str">
            <v>SI</v>
          </cell>
          <cell r="AL77">
            <v>43277.478888888887</v>
          </cell>
          <cell r="AM77">
            <v>40</v>
          </cell>
          <cell r="AN77" t="str">
            <v>Validado Correctamente</v>
          </cell>
          <cell r="AO77" t="str">
            <v>NO</v>
          </cell>
          <cell r="AP77">
            <v>43276.66128472222</v>
          </cell>
          <cell r="AQ77">
            <v>15</v>
          </cell>
          <cell r="AR77" t="str">
            <v>Validado Correctamente</v>
          </cell>
          <cell r="AS77" t="str">
            <v>NO</v>
          </cell>
          <cell r="AT77">
            <v>43276.682708333334</v>
          </cell>
          <cell r="AU77">
            <v>11</v>
          </cell>
          <cell r="AV77" t="str">
            <v>Validado Correctamente</v>
          </cell>
          <cell r="AW77" t="str">
            <v>NO</v>
          </cell>
          <cell r="AX77">
            <v>43278.389189814814</v>
          </cell>
          <cell r="AY77">
            <v>93</v>
          </cell>
          <cell r="AZ77" t="str">
            <v>Validado Correctamente</v>
          </cell>
          <cell r="BA77" t="str">
            <v>NO</v>
          </cell>
          <cell r="BB77" t="str">
            <v>Vacio</v>
          </cell>
          <cell r="BC77" t="str">
            <v>Vacio</v>
          </cell>
          <cell r="BD77" t="str">
            <v>Vacio</v>
          </cell>
          <cell r="BE77" t="str">
            <v>Vacio</v>
          </cell>
          <cell r="BF77">
            <v>43279.401319444441</v>
          </cell>
          <cell r="BG77">
            <v>6</v>
          </cell>
          <cell r="BH77" t="str">
            <v>Validado Correctamente</v>
          </cell>
          <cell r="BI77" t="str">
            <v>NO</v>
          </cell>
          <cell r="BJ77" t="str">
            <v>Vacio</v>
          </cell>
          <cell r="BK77" t="str">
            <v>Vacio</v>
          </cell>
          <cell r="BL77" t="str">
            <v>Vacio</v>
          </cell>
          <cell r="BM77" t="str">
            <v>Vacio</v>
          </cell>
          <cell r="BN77">
            <v>43276.631284722222</v>
          </cell>
          <cell r="BO77">
            <v>115</v>
          </cell>
          <cell r="BP77" t="str">
            <v>Validado Correctamente</v>
          </cell>
          <cell r="BQ77" t="str">
            <v>NO</v>
          </cell>
          <cell r="BR77">
            <v>43279.390659722223</v>
          </cell>
          <cell r="BS77">
            <v>40</v>
          </cell>
          <cell r="BT77" t="str">
            <v>Validado Correctamente</v>
          </cell>
          <cell r="BU77" t="str">
            <v>NO</v>
          </cell>
          <cell r="BV77">
            <v>43270.651782407411</v>
          </cell>
          <cell r="BW77">
            <v>76</v>
          </cell>
          <cell r="BX77" t="str">
            <v>Validado Correctamente</v>
          </cell>
          <cell r="BY77" t="str">
            <v>NO</v>
          </cell>
          <cell r="BZ77">
            <v>43277.678842592592</v>
          </cell>
          <cell r="CA77">
            <v>36</v>
          </cell>
          <cell r="CB77" t="str">
            <v>Validado Correctamente</v>
          </cell>
          <cell r="CC77" t="str">
            <v>NO</v>
          </cell>
          <cell r="CD77" t="str">
            <v>Vacio</v>
          </cell>
          <cell r="CE77" t="str">
            <v>Vacio</v>
          </cell>
          <cell r="CF77" t="str">
            <v>Vacio</v>
          </cell>
          <cell r="CG77" t="str">
            <v>Vacio</v>
          </cell>
          <cell r="CH77" t="str">
            <v>Vacio</v>
          </cell>
          <cell r="CI77" t="str">
            <v>Vacio</v>
          </cell>
          <cell r="CJ77" t="str">
            <v>Vacio</v>
          </cell>
          <cell r="CK77" t="str">
            <v>Vacio</v>
          </cell>
          <cell r="CL77">
            <v>43278.389224537037</v>
          </cell>
          <cell r="CM77">
            <v>117</v>
          </cell>
          <cell r="CN77" t="str">
            <v>Validado Correctamente</v>
          </cell>
          <cell r="CO77" t="str">
            <v>NO</v>
          </cell>
          <cell r="CP77" t="str">
            <v>Vacio</v>
          </cell>
          <cell r="CQ77" t="str">
            <v>Vacio</v>
          </cell>
          <cell r="CR77" t="str">
            <v>Vacio</v>
          </cell>
          <cell r="CS77" t="str">
            <v>Vacio</v>
          </cell>
          <cell r="CT77" t="str">
            <v>Vacio</v>
          </cell>
          <cell r="CU77" t="str">
            <v>Vacio</v>
          </cell>
          <cell r="CV77" t="str">
            <v>Vacio</v>
          </cell>
          <cell r="CW77" t="str">
            <v>Vacio</v>
          </cell>
        </row>
        <row r="78">
          <cell r="A78">
            <v>1730</v>
          </cell>
          <cell r="B78" t="str">
            <v>UNIVERSIDAD PONTIFICIA BOLIVARIANA</v>
          </cell>
          <cell r="C78" t="str">
            <v>PRIVADA</v>
          </cell>
          <cell r="D78" t="str">
            <v>Universidad</v>
          </cell>
          <cell r="E78" t="str">
            <v>1710</v>
          </cell>
          <cell r="F78">
            <v>43334.407905092594</v>
          </cell>
          <cell r="G78">
            <v>65</v>
          </cell>
          <cell r="H78" t="str">
            <v>Validado Correctamente</v>
          </cell>
          <cell r="I78" t="str">
            <v>SI</v>
          </cell>
          <cell r="J78">
            <v>43334.428136574075</v>
          </cell>
          <cell r="K78">
            <v>45</v>
          </cell>
          <cell r="L78" t="str">
            <v>Validado Correctamente</v>
          </cell>
          <cell r="M78" t="str">
            <v>SI</v>
          </cell>
          <cell r="N78">
            <v>43334.461122685185</v>
          </cell>
          <cell r="O78">
            <v>45</v>
          </cell>
          <cell r="P78" t="str">
            <v>Validado Correctamente</v>
          </cell>
          <cell r="Q78" t="str">
            <v>SI</v>
          </cell>
          <cell r="R78">
            <v>43433.651504629626</v>
          </cell>
          <cell r="S78">
            <v>349</v>
          </cell>
          <cell r="T78" t="str">
            <v>Validado Correctamente</v>
          </cell>
          <cell r="U78" t="str">
            <v>SI</v>
          </cell>
          <cell r="V78">
            <v>43290.662511574075</v>
          </cell>
          <cell r="W78">
            <v>30</v>
          </cell>
          <cell r="X78" t="str">
            <v>Validado Correctamente</v>
          </cell>
          <cell r="Y78" t="str">
            <v>NO</v>
          </cell>
          <cell r="Z78">
            <v>43011.355405092596</v>
          </cell>
          <cell r="AA78">
            <v>5</v>
          </cell>
          <cell r="AB78" t="str">
            <v>Validado Correctamente</v>
          </cell>
          <cell r="AC78" t="str">
            <v>SI</v>
          </cell>
          <cell r="AD78">
            <v>43259.68922453704</v>
          </cell>
          <cell r="AE78">
            <v>1</v>
          </cell>
          <cell r="AF78" t="str">
            <v>Validado Correctamente</v>
          </cell>
          <cell r="AG78" t="str">
            <v>NO</v>
          </cell>
          <cell r="AH78">
            <v>43402.734351851854</v>
          </cell>
          <cell r="AI78">
            <v>132</v>
          </cell>
          <cell r="AJ78" t="str">
            <v>Validado Correctamente</v>
          </cell>
          <cell r="AK78" t="str">
            <v>SI</v>
          </cell>
          <cell r="AL78">
            <v>43265.729421296295</v>
          </cell>
          <cell r="AM78">
            <v>3</v>
          </cell>
          <cell r="AN78" t="str">
            <v>Validado Correctamente</v>
          </cell>
          <cell r="AO78" t="str">
            <v>NO</v>
          </cell>
          <cell r="AP78">
            <v>43251.720011574071</v>
          </cell>
          <cell r="AQ78" t="str">
            <v>CARGUE 0</v>
          </cell>
          <cell r="AR78" t="str">
            <v>Cargue en cero</v>
          </cell>
          <cell r="AS78" t="str">
            <v>NO</v>
          </cell>
          <cell r="AT78">
            <v>43264.435648148145</v>
          </cell>
          <cell r="AU78" t="str">
            <v>CARGUE 0</v>
          </cell>
          <cell r="AV78" t="str">
            <v>Cargue en cero</v>
          </cell>
          <cell r="AW78" t="str">
            <v>NO</v>
          </cell>
          <cell r="AX78">
            <v>43263.694386574076</v>
          </cell>
          <cell r="AY78">
            <v>1</v>
          </cell>
          <cell r="AZ78" t="str">
            <v>Validado Correctamente</v>
          </cell>
          <cell r="BA78" t="str">
            <v>NO</v>
          </cell>
          <cell r="BB78">
            <v>43264.43886574074</v>
          </cell>
          <cell r="BC78" t="str">
            <v>CARGUE 0</v>
          </cell>
          <cell r="BD78" t="str">
            <v>Cargue en cero</v>
          </cell>
          <cell r="BE78" t="str">
            <v>NO</v>
          </cell>
          <cell r="BF78">
            <v>43264.440405092595</v>
          </cell>
          <cell r="BG78" t="str">
            <v>CARGUE 0</v>
          </cell>
          <cell r="BH78" t="str">
            <v>Cargue en cero</v>
          </cell>
          <cell r="BI78" t="str">
            <v>NO</v>
          </cell>
          <cell r="BJ78">
            <v>43264.442395833335</v>
          </cell>
          <cell r="BK78" t="str">
            <v>CARGUE 0</v>
          </cell>
          <cell r="BL78" t="str">
            <v>Cargue en cero</v>
          </cell>
          <cell r="BM78" t="str">
            <v>NO</v>
          </cell>
          <cell r="BN78">
            <v>43263.670937499999</v>
          </cell>
          <cell r="BO78">
            <v>214</v>
          </cell>
          <cell r="BP78" t="str">
            <v>Validado Correctamente</v>
          </cell>
          <cell r="BQ78" t="str">
            <v>NO</v>
          </cell>
          <cell r="BR78">
            <v>43276.44023148148</v>
          </cell>
          <cell r="BS78">
            <v>6</v>
          </cell>
          <cell r="BT78" t="str">
            <v>Validado Correctamente</v>
          </cell>
          <cell r="BU78" t="str">
            <v>NO</v>
          </cell>
          <cell r="BV78">
            <v>43278.589756944442</v>
          </cell>
          <cell r="BW78">
            <v>9</v>
          </cell>
          <cell r="BX78" t="str">
            <v>Validado Correctamente</v>
          </cell>
          <cell r="BY78" t="str">
            <v>NO</v>
          </cell>
          <cell r="BZ78">
            <v>43276.748576388891</v>
          </cell>
          <cell r="CA78">
            <v>4</v>
          </cell>
          <cell r="CB78" t="str">
            <v>Validado Correctamente</v>
          </cell>
          <cell r="CC78" t="str">
            <v>NO</v>
          </cell>
          <cell r="CD78">
            <v>43264.456342592595</v>
          </cell>
          <cell r="CE78" t="str">
            <v>CARGUE 0</v>
          </cell>
          <cell r="CF78" t="str">
            <v>Cargue en cero</v>
          </cell>
          <cell r="CG78" t="str">
            <v>NO</v>
          </cell>
          <cell r="CH78">
            <v>43258.647696759261</v>
          </cell>
          <cell r="CI78">
            <v>4</v>
          </cell>
          <cell r="CJ78" t="str">
            <v>Validado Correctamente</v>
          </cell>
          <cell r="CK78" t="str">
            <v>NO</v>
          </cell>
          <cell r="CL78">
            <v>43264.460069444445</v>
          </cell>
          <cell r="CM78" t="str">
            <v>CARGUE 0</v>
          </cell>
          <cell r="CN78" t="str">
            <v>Cargue en cero</v>
          </cell>
          <cell r="CO78" t="str">
            <v>NO</v>
          </cell>
          <cell r="CP78">
            <v>43264.45821759259</v>
          </cell>
          <cell r="CQ78" t="str">
            <v>CARGUE 0</v>
          </cell>
          <cell r="CR78" t="str">
            <v>Cargue en cero</v>
          </cell>
          <cell r="CS78" t="str">
            <v>NO</v>
          </cell>
          <cell r="CT78">
            <v>43264.460949074077</v>
          </cell>
          <cell r="CU78" t="str">
            <v>CARGUE 0</v>
          </cell>
          <cell r="CV78" t="str">
            <v>Cargue en cero</v>
          </cell>
          <cell r="CW78" t="str">
            <v>NO</v>
          </cell>
        </row>
        <row r="79">
          <cell r="A79">
            <v>1732</v>
          </cell>
          <cell r="B79" t="str">
            <v>UNIVERSIDAD SANTO TOMAS</v>
          </cell>
          <cell r="C79" t="str">
            <v>PRIVADA</v>
          </cell>
          <cell r="D79" t="str">
            <v>Universidad</v>
          </cell>
          <cell r="E79" t="str">
            <v>1704</v>
          </cell>
          <cell r="F79">
            <v>43350.406689814816</v>
          </cell>
          <cell r="G79">
            <v>1023</v>
          </cell>
          <cell r="H79" t="str">
            <v>Validado Correctamente</v>
          </cell>
          <cell r="I79" t="str">
            <v>SI</v>
          </cell>
          <cell r="J79">
            <v>43350.495023148149</v>
          </cell>
          <cell r="K79">
            <v>974</v>
          </cell>
          <cell r="L79" t="str">
            <v>Validado Correctamente</v>
          </cell>
          <cell r="M79" t="str">
            <v>SI</v>
          </cell>
          <cell r="N79">
            <v>43350.58630787037</v>
          </cell>
          <cell r="O79">
            <v>817</v>
          </cell>
          <cell r="P79" t="str">
            <v>Validado Correctamente</v>
          </cell>
          <cell r="Q79" t="str">
            <v>SI</v>
          </cell>
          <cell r="R79">
            <v>43360.340162037035</v>
          </cell>
          <cell r="S79">
            <v>3679</v>
          </cell>
          <cell r="T79" t="str">
            <v>Validado Correctamente</v>
          </cell>
          <cell r="U79" t="str">
            <v>SI</v>
          </cell>
          <cell r="V79">
            <v>43360.507951388892</v>
          </cell>
          <cell r="W79">
            <v>331</v>
          </cell>
          <cell r="X79" t="str">
            <v>Validado Correctamente</v>
          </cell>
          <cell r="Y79" t="str">
            <v>SI</v>
          </cell>
          <cell r="Z79" t="str">
            <v>Vacio</v>
          </cell>
          <cell r="AA79" t="str">
            <v>Vacio</v>
          </cell>
          <cell r="AB79" t="str">
            <v>Vacio</v>
          </cell>
          <cell r="AC79" t="str">
            <v>Vacio</v>
          </cell>
          <cell r="AD79" t="str">
            <v>Vacio</v>
          </cell>
          <cell r="AE79" t="str">
            <v>Vacio</v>
          </cell>
          <cell r="AF79" t="str">
            <v>Vacio</v>
          </cell>
          <cell r="AG79" t="str">
            <v>Vacio</v>
          </cell>
          <cell r="AH79">
            <v>43341.350706018522</v>
          </cell>
          <cell r="AI79">
            <v>448</v>
          </cell>
          <cell r="AJ79" t="str">
            <v>Validado Correctamente</v>
          </cell>
          <cell r="AK79" t="str">
            <v>SI</v>
          </cell>
          <cell r="AL79">
            <v>43341.487719907411</v>
          </cell>
          <cell r="AM79">
            <v>36</v>
          </cell>
          <cell r="AN79" t="str">
            <v>Validado Correctamente</v>
          </cell>
          <cell r="AO79" t="str">
            <v>SI</v>
          </cell>
          <cell r="AP79">
            <v>43341.498159722221</v>
          </cell>
          <cell r="AQ79">
            <v>6</v>
          </cell>
          <cell r="AR79" t="str">
            <v>Validado Correctamente</v>
          </cell>
          <cell r="AS79" t="str">
            <v>SI</v>
          </cell>
          <cell r="AT79">
            <v>43341.498182870368</v>
          </cell>
          <cell r="AU79">
            <v>7</v>
          </cell>
          <cell r="AV79" t="str">
            <v>Validado Correctamente</v>
          </cell>
          <cell r="AW79" t="str">
            <v>SI</v>
          </cell>
          <cell r="AX79">
            <v>43341.519224537034</v>
          </cell>
          <cell r="AY79">
            <v>48</v>
          </cell>
          <cell r="AZ79" t="str">
            <v>Validado Correctamente</v>
          </cell>
          <cell r="BA79" t="str">
            <v>SI</v>
          </cell>
          <cell r="BB79">
            <v>43341.498194444444</v>
          </cell>
          <cell r="BC79">
            <v>6</v>
          </cell>
          <cell r="BD79" t="str">
            <v>Validado Correctamente</v>
          </cell>
          <cell r="BE79" t="str">
            <v>SI</v>
          </cell>
          <cell r="BF79">
            <v>43341.498206018521</v>
          </cell>
          <cell r="BG79">
            <v>1</v>
          </cell>
          <cell r="BH79" t="str">
            <v>Validado Correctamente</v>
          </cell>
          <cell r="BI79" t="str">
            <v>SI</v>
          </cell>
          <cell r="BJ79">
            <v>43341.489560185182</v>
          </cell>
          <cell r="BK79" t="str">
            <v>CARGUE 0</v>
          </cell>
          <cell r="BL79" t="str">
            <v>Cargue en cero</v>
          </cell>
          <cell r="BM79" t="str">
            <v>SI</v>
          </cell>
          <cell r="BN79">
            <v>43341.478703703702</v>
          </cell>
          <cell r="BO79">
            <v>51</v>
          </cell>
          <cell r="BP79" t="str">
            <v>Validado Correctamente</v>
          </cell>
          <cell r="BQ79" t="str">
            <v>SI</v>
          </cell>
          <cell r="BR79">
            <v>43293.497731481482</v>
          </cell>
          <cell r="BS79">
            <v>31</v>
          </cell>
          <cell r="BT79" t="str">
            <v>Validado Correctamente</v>
          </cell>
          <cell r="BU79" t="str">
            <v>SI</v>
          </cell>
          <cell r="BV79">
            <v>43294.708738425928</v>
          </cell>
          <cell r="BW79">
            <v>27</v>
          </cell>
          <cell r="BX79" t="str">
            <v>Validado Correctamente</v>
          </cell>
          <cell r="BY79" t="str">
            <v>SI</v>
          </cell>
          <cell r="BZ79">
            <v>43340.614201388889</v>
          </cell>
          <cell r="CA79">
            <v>123</v>
          </cell>
          <cell r="CB79" t="str">
            <v>Validado Correctamente</v>
          </cell>
          <cell r="CC79" t="str">
            <v>SI</v>
          </cell>
          <cell r="CD79">
            <v>43341.348321759258</v>
          </cell>
          <cell r="CE79" t="str">
            <v>CARGUE 0</v>
          </cell>
          <cell r="CF79" t="str">
            <v>Cargue en cero</v>
          </cell>
          <cell r="CG79" t="str">
            <v>SI</v>
          </cell>
          <cell r="CH79">
            <v>43341.371805555558</v>
          </cell>
          <cell r="CI79">
            <v>7</v>
          </cell>
          <cell r="CJ79" t="str">
            <v>Validado Correctamente</v>
          </cell>
          <cell r="CK79" t="str">
            <v>SI</v>
          </cell>
          <cell r="CL79">
            <v>43341.392939814818</v>
          </cell>
          <cell r="CM79">
            <v>30</v>
          </cell>
          <cell r="CN79" t="str">
            <v>Validado Correctamente</v>
          </cell>
          <cell r="CO79" t="str">
            <v>SI</v>
          </cell>
          <cell r="CP79">
            <v>43341.388437499998</v>
          </cell>
          <cell r="CQ79" t="str">
            <v>CARGUE 0</v>
          </cell>
          <cell r="CR79" t="str">
            <v>Cargue en cero</v>
          </cell>
          <cell r="CS79" t="str">
            <v>SI</v>
          </cell>
          <cell r="CT79">
            <v>43341.446412037039</v>
          </cell>
          <cell r="CU79">
            <v>73</v>
          </cell>
          <cell r="CV79" t="str">
            <v>Validado Correctamente</v>
          </cell>
          <cell r="CW79" t="str">
            <v>SI</v>
          </cell>
        </row>
        <row r="80">
          <cell r="A80">
            <v>1733</v>
          </cell>
          <cell r="B80" t="str">
            <v>UNIVERSIDAD SERGIO ARBOLEDA</v>
          </cell>
          <cell r="C80" t="str">
            <v>PRIVADA</v>
          </cell>
          <cell r="D80" t="str">
            <v>Universidad</v>
          </cell>
          <cell r="E80" t="str">
            <v>1728</v>
          </cell>
          <cell r="F80">
            <v>43444.845173611109</v>
          </cell>
          <cell r="G80">
            <v>989</v>
          </cell>
          <cell r="H80" t="str">
            <v>Validado Correctamente</v>
          </cell>
          <cell r="I80" t="str">
            <v>SI</v>
          </cell>
          <cell r="J80">
            <v>43444.845208333332</v>
          </cell>
          <cell r="K80">
            <v>680</v>
          </cell>
          <cell r="L80" t="str">
            <v>Validado Correctamente</v>
          </cell>
          <cell r="M80" t="str">
            <v>SI</v>
          </cell>
          <cell r="N80">
            <v>43444.867442129631</v>
          </cell>
          <cell r="O80">
            <v>636</v>
          </cell>
          <cell r="P80" t="str">
            <v>Validado Correctamente</v>
          </cell>
          <cell r="Q80" t="str">
            <v>SI</v>
          </cell>
          <cell r="R80">
            <v>43438.681435185186</v>
          </cell>
          <cell r="S80">
            <v>2108</v>
          </cell>
          <cell r="T80" t="str">
            <v>Validado Correctamente</v>
          </cell>
          <cell r="U80" t="str">
            <v>SI</v>
          </cell>
          <cell r="V80">
            <v>43321.783379629633</v>
          </cell>
          <cell r="W80">
            <v>144</v>
          </cell>
          <cell r="X80" t="str">
            <v>Validado Correctamente</v>
          </cell>
          <cell r="Y80" t="str">
            <v>SI</v>
          </cell>
          <cell r="Z80">
            <v>42993.489351851851</v>
          </cell>
          <cell r="AA80">
            <v>20</v>
          </cell>
          <cell r="AB80" t="str">
            <v>Validado Correctamente</v>
          </cell>
          <cell r="AC80" t="str">
            <v>Vacio</v>
          </cell>
          <cell r="AD80" t="str">
            <v>Vacio</v>
          </cell>
          <cell r="AE80" t="str">
            <v>Vacio</v>
          </cell>
          <cell r="AF80" t="str">
            <v>Vacio</v>
          </cell>
          <cell r="AG80" t="str">
            <v>Vacio</v>
          </cell>
          <cell r="AH80">
            <v>43439.594849537039</v>
          </cell>
          <cell r="AI80">
            <v>279</v>
          </cell>
          <cell r="AJ80" t="str">
            <v>Validado Correctamente</v>
          </cell>
          <cell r="AK80" t="str">
            <v>SI</v>
          </cell>
          <cell r="AL80">
            <v>43286.824988425928</v>
          </cell>
          <cell r="AM80">
            <v>1</v>
          </cell>
          <cell r="AN80" t="str">
            <v>Validado Correctamente</v>
          </cell>
          <cell r="AO80" t="str">
            <v>SI</v>
          </cell>
          <cell r="AP80">
            <v>43277.426724537036</v>
          </cell>
          <cell r="AQ80">
            <v>3</v>
          </cell>
          <cell r="AR80" t="str">
            <v>Validado Correctamente</v>
          </cell>
          <cell r="AS80" t="str">
            <v>NO</v>
          </cell>
          <cell r="AT80">
            <v>43273.599293981482</v>
          </cell>
          <cell r="AU80">
            <v>1</v>
          </cell>
          <cell r="AV80" t="str">
            <v>Validado Correctamente</v>
          </cell>
          <cell r="AW80" t="str">
            <v>NO</v>
          </cell>
          <cell r="AX80">
            <v>43440.43818287037</v>
          </cell>
          <cell r="AY80" t="str">
            <v>CARGUE 0</v>
          </cell>
          <cell r="AZ80" t="str">
            <v>Validado Correctamente</v>
          </cell>
          <cell r="BA80" t="str">
            <v>SI</v>
          </cell>
          <cell r="BB80">
            <v>43327.407175925924</v>
          </cell>
          <cell r="BC80" t="str">
            <v>CARGUE 0</v>
          </cell>
          <cell r="BD80" t="str">
            <v>Cargue en cero</v>
          </cell>
          <cell r="BE80" t="str">
            <v>SI</v>
          </cell>
          <cell r="BF80">
            <v>43273.599293981482</v>
          </cell>
          <cell r="BG80">
            <v>4</v>
          </cell>
          <cell r="BH80" t="str">
            <v>Validado Correctamente</v>
          </cell>
          <cell r="BI80" t="str">
            <v>NO</v>
          </cell>
          <cell r="BJ80">
            <v>43327.407858796294</v>
          </cell>
          <cell r="BK80" t="str">
            <v>CARGUE 0</v>
          </cell>
          <cell r="BL80" t="str">
            <v>Cargue en cero</v>
          </cell>
          <cell r="BM80" t="str">
            <v>SI</v>
          </cell>
          <cell r="BN80">
            <v>43440.424502314818</v>
          </cell>
          <cell r="BO80">
            <v>3</v>
          </cell>
          <cell r="BP80" t="str">
            <v>Validado Correctamente</v>
          </cell>
          <cell r="BQ80" t="str">
            <v>SI</v>
          </cell>
          <cell r="BR80">
            <v>43272.661851851852</v>
          </cell>
          <cell r="BS80">
            <v>21</v>
          </cell>
          <cell r="BT80" t="str">
            <v>Validado Correctamente</v>
          </cell>
          <cell r="BU80" t="str">
            <v>NO</v>
          </cell>
          <cell r="BV80">
            <v>43278.578877314816</v>
          </cell>
          <cell r="BW80">
            <v>48</v>
          </cell>
          <cell r="BX80" t="str">
            <v>Validado Correctamente</v>
          </cell>
          <cell r="BY80" t="str">
            <v>NO</v>
          </cell>
          <cell r="BZ80">
            <v>43277.681481481479</v>
          </cell>
          <cell r="CA80">
            <v>8</v>
          </cell>
          <cell r="CB80" t="str">
            <v>Validado Correctamente</v>
          </cell>
          <cell r="CC80" t="str">
            <v>NO</v>
          </cell>
          <cell r="CD80">
            <v>43327.4065625</v>
          </cell>
          <cell r="CE80" t="str">
            <v>CARGUE 0</v>
          </cell>
          <cell r="CF80" t="str">
            <v>Cargue en cero</v>
          </cell>
          <cell r="CG80" t="str">
            <v>SI</v>
          </cell>
          <cell r="CH80">
            <v>43327.406631944446</v>
          </cell>
          <cell r="CI80" t="str">
            <v>CARGUE 0</v>
          </cell>
          <cell r="CJ80" t="str">
            <v>Cargue en cero</v>
          </cell>
          <cell r="CK80" t="str">
            <v>SI</v>
          </cell>
          <cell r="CL80">
            <v>43327.406319444446</v>
          </cell>
          <cell r="CM80" t="str">
            <v>CARGUE 0</v>
          </cell>
          <cell r="CN80" t="str">
            <v>Cargue en cero</v>
          </cell>
          <cell r="CO80" t="str">
            <v>SI</v>
          </cell>
          <cell r="CP80">
            <v>43327.406400462962</v>
          </cell>
          <cell r="CQ80" t="str">
            <v>CARGUE 0</v>
          </cell>
          <cell r="CR80" t="str">
            <v>Cargue en cero</v>
          </cell>
          <cell r="CS80" t="str">
            <v>SI</v>
          </cell>
          <cell r="CT80">
            <v>43327.406493055554</v>
          </cell>
          <cell r="CU80" t="str">
            <v>CARGUE 0</v>
          </cell>
          <cell r="CV80" t="str">
            <v>Cargue en cero</v>
          </cell>
          <cell r="CW80" t="str">
            <v>SI</v>
          </cell>
        </row>
        <row r="81">
          <cell r="A81">
            <v>1734</v>
          </cell>
          <cell r="B81" t="str">
            <v>UNIVERSIDAD DE BOYACA UNIBOYACA</v>
          </cell>
          <cell r="C81" t="str">
            <v>PRIVADA</v>
          </cell>
          <cell r="D81" t="str">
            <v>Universidad</v>
          </cell>
          <cell r="E81" t="str">
            <v>Vacio</v>
          </cell>
          <cell r="F81">
            <v>43444.72934027778</v>
          </cell>
          <cell r="G81">
            <v>1125</v>
          </cell>
          <cell r="H81" t="str">
            <v>Validado Correctamente</v>
          </cell>
          <cell r="I81" t="str">
            <v>SI</v>
          </cell>
          <cell r="J81">
            <v>43445.349652777775</v>
          </cell>
          <cell r="K81">
            <v>1121</v>
          </cell>
          <cell r="L81" t="str">
            <v>Validado Correctamente</v>
          </cell>
          <cell r="M81" t="str">
            <v>SI</v>
          </cell>
          <cell r="N81">
            <v>43445.371539351851</v>
          </cell>
          <cell r="O81">
            <v>896</v>
          </cell>
          <cell r="P81" t="str">
            <v>Validado Correctamente</v>
          </cell>
          <cell r="Q81" t="str">
            <v>SI</v>
          </cell>
          <cell r="R81">
            <v>43445.44630787037</v>
          </cell>
          <cell r="S81">
            <v>5853</v>
          </cell>
          <cell r="T81" t="str">
            <v>Validado Correctamente</v>
          </cell>
          <cell r="U81" t="str">
            <v>SI</v>
          </cell>
          <cell r="V81" t="str">
            <v>Vacio</v>
          </cell>
          <cell r="W81" t="str">
            <v>Vacio</v>
          </cell>
          <cell r="X81" t="str">
            <v>Vacio</v>
          </cell>
          <cell r="Y81" t="str">
            <v>Vacio</v>
          </cell>
          <cell r="Z81">
            <v>43059.433067129627</v>
          </cell>
          <cell r="AA81">
            <v>50</v>
          </cell>
          <cell r="AB81" t="str">
            <v>Validado Correctamente</v>
          </cell>
          <cell r="AC81" t="str">
            <v>SI</v>
          </cell>
          <cell r="AD81">
            <v>43280.347071759257</v>
          </cell>
          <cell r="AE81">
            <v>1</v>
          </cell>
          <cell r="AF81" t="str">
            <v>Validado Correctamente</v>
          </cell>
          <cell r="AG81" t="str">
            <v>NO</v>
          </cell>
          <cell r="AH81">
            <v>43280.617129629631</v>
          </cell>
          <cell r="AI81">
            <v>853</v>
          </cell>
          <cell r="AJ81" t="str">
            <v>Validado Correctamente</v>
          </cell>
          <cell r="AK81" t="str">
            <v>NO</v>
          </cell>
          <cell r="AL81">
            <v>43279.718692129631</v>
          </cell>
          <cell r="AM81">
            <v>48</v>
          </cell>
          <cell r="AN81" t="str">
            <v>Validado Correctamente</v>
          </cell>
          <cell r="AO81" t="str">
            <v>NO</v>
          </cell>
          <cell r="AP81" t="str">
            <v>Vacio</v>
          </cell>
          <cell r="AQ81" t="str">
            <v>Vacio</v>
          </cell>
          <cell r="AR81" t="str">
            <v>Vacio</v>
          </cell>
          <cell r="AS81" t="str">
            <v>Vacio</v>
          </cell>
          <cell r="AT81">
            <v>43427.351215277777</v>
          </cell>
          <cell r="AU81">
            <v>2</v>
          </cell>
          <cell r="AV81" t="str">
            <v>Validado Correctamente</v>
          </cell>
          <cell r="AW81" t="str">
            <v>SI</v>
          </cell>
          <cell r="AX81">
            <v>43279.665995370371</v>
          </cell>
          <cell r="AY81">
            <v>36</v>
          </cell>
          <cell r="AZ81" t="str">
            <v>Validado Correctamente</v>
          </cell>
          <cell r="BA81" t="str">
            <v>NO</v>
          </cell>
          <cell r="BB81" t="str">
            <v>Vacio</v>
          </cell>
          <cell r="BC81" t="str">
            <v>Vacio</v>
          </cell>
          <cell r="BD81" t="str">
            <v>Vacio</v>
          </cell>
          <cell r="BE81" t="str">
            <v>Vacio</v>
          </cell>
          <cell r="BF81" t="str">
            <v>Vacio</v>
          </cell>
          <cell r="BG81" t="str">
            <v>Vacio</v>
          </cell>
          <cell r="BH81" t="str">
            <v>Vacio</v>
          </cell>
          <cell r="BI81" t="str">
            <v>Vacio</v>
          </cell>
          <cell r="BJ81" t="str">
            <v>Vacio</v>
          </cell>
          <cell r="BK81" t="str">
            <v>Vacio</v>
          </cell>
          <cell r="BL81" t="str">
            <v>Vacio</v>
          </cell>
          <cell r="BM81" t="str">
            <v>Vacio</v>
          </cell>
          <cell r="BN81">
            <v>43279.704930555556</v>
          </cell>
          <cell r="BO81">
            <v>17</v>
          </cell>
          <cell r="BP81" t="str">
            <v>Validado Correctamente</v>
          </cell>
          <cell r="BQ81" t="str">
            <v>NO</v>
          </cell>
          <cell r="BR81" t="str">
            <v>Vacio</v>
          </cell>
          <cell r="BS81" t="str">
            <v>Vacio</v>
          </cell>
          <cell r="BT81" t="str">
            <v>Vacio</v>
          </cell>
          <cell r="BU81" t="str">
            <v>Vacio</v>
          </cell>
          <cell r="BV81">
            <v>43277.352569444447</v>
          </cell>
          <cell r="BW81">
            <v>26</v>
          </cell>
          <cell r="BX81" t="str">
            <v>Validado Correctamente</v>
          </cell>
          <cell r="BY81" t="str">
            <v>NO</v>
          </cell>
          <cell r="BZ81" t="str">
            <v>Vacio</v>
          </cell>
          <cell r="CA81" t="str">
            <v>Vacio</v>
          </cell>
          <cell r="CB81" t="str">
            <v>Vacio</v>
          </cell>
          <cell r="CC81" t="str">
            <v>Vacio</v>
          </cell>
          <cell r="CD81" t="str">
            <v>Vacio</v>
          </cell>
          <cell r="CE81" t="str">
            <v>Vacio</v>
          </cell>
          <cell r="CF81" t="str">
            <v>Vacio</v>
          </cell>
          <cell r="CG81" t="str">
            <v>Vacio</v>
          </cell>
          <cell r="CH81">
            <v>43276.587256944447</v>
          </cell>
          <cell r="CI81">
            <v>27</v>
          </cell>
          <cell r="CJ81" t="str">
            <v>Validado Correctamente</v>
          </cell>
          <cell r="CK81" t="str">
            <v>NO</v>
          </cell>
          <cell r="CL81" t="str">
            <v>Vacio</v>
          </cell>
          <cell r="CM81" t="str">
            <v>Vacio</v>
          </cell>
          <cell r="CN81" t="str">
            <v>Vacio</v>
          </cell>
          <cell r="CO81" t="str">
            <v>Vacio</v>
          </cell>
          <cell r="CP81" t="str">
            <v>Vacio</v>
          </cell>
          <cell r="CQ81" t="str">
            <v>Vacio</v>
          </cell>
          <cell r="CR81" t="str">
            <v>Vacio</v>
          </cell>
          <cell r="CS81" t="str">
            <v>Vacio</v>
          </cell>
          <cell r="CT81" t="str">
            <v>Vacio</v>
          </cell>
          <cell r="CU81" t="str">
            <v>Vacio</v>
          </cell>
          <cell r="CV81" t="str">
            <v>Vacio</v>
          </cell>
          <cell r="CW81" t="str">
            <v>Vacio</v>
          </cell>
        </row>
        <row r="82">
          <cell r="A82">
            <v>1735</v>
          </cell>
          <cell r="B82" t="str">
            <v>UNIVERSIDAD MANUELA BELTRAN-UMB-</v>
          </cell>
          <cell r="C82" t="str">
            <v>PRIVADA</v>
          </cell>
          <cell r="D82" t="str">
            <v>Universidad</v>
          </cell>
          <cell r="E82" t="str">
            <v>Vacio</v>
          </cell>
          <cell r="F82">
            <v>43460.217245370368</v>
          </cell>
          <cell r="G82">
            <v>2843</v>
          </cell>
          <cell r="H82" t="str">
            <v>Validado Correctamente</v>
          </cell>
          <cell r="I82" t="str">
            <v>SI</v>
          </cell>
          <cell r="J82">
            <v>43460.42769675926</v>
          </cell>
          <cell r="K82">
            <v>1849</v>
          </cell>
          <cell r="L82" t="str">
            <v>Validado Correctamente</v>
          </cell>
          <cell r="M82" t="str">
            <v>SI</v>
          </cell>
          <cell r="N82">
            <v>43349.610983796294</v>
          </cell>
          <cell r="O82">
            <v>1523</v>
          </cell>
          <cell r="P82" t="str">
            <v>Validado con Errores</v>
          </cell>
          <cell r="Q82" t="str">
            <v>SI</v>
          </cell>
          <cell r="R82">
            <v>43361.618946759256</v>
          </cell>
          <cell r="S82">
            <v>7091</v>
          </cell>
          <cell r="T82" t="str">
            <v>Validado Correctamente</v>
          </cell>
          <cell r="U82" t="str">
            <v>SI</v>
          </cell>
          <cell r="V82">
            <v>43444.358020833337</v>
          </cell>
          <cell r="W82">
            <v>585</v>
          </cell>
          <cell r="X82" t="str">
            <v>Validado Correctamente</v>
          </cell>
          <cell r="Y82" t="str">
            <v>SI</v>
          </cell>
          <cell r="Z82">
            <v>43046.470543981479</v>
          </cell>
          <cell r="AA82">
            <v>63</v>
          </cell>
          <cell r="AB82" t="str">
            <v>Validado Correctamente</v>
          </cell>
          <cell r="AC82" t="str">
            <v>SI</v>
          </cell>
          <cell r="AD82">
            <v>43280.765300925923</v>
          </cell>
          <cell r="AE82">
            <v>1</v>
          </cell>
          <cell r="AF82" t="str">
            <v>Validado Correctamente</v>
          </cell>
          <cell r="AG82" t="str">
            <v>NO</v>
          </cell>
          <cell r="AH82">
            <v>43266.602673611109</v>
          </cell>
          <cell r="AI82">
            <v>535</v>
          </cell>
          <cell r="AJ82" t="str">
            <v>Validado Correctamente</v>
          </cell>
          <cell r="AK82" t="str">
            <v>NO</v>
          </cell>
          <cell r="AL82">
            <v>43280.649340277778</v>
          </cell>
          <cell r="AM82">
            <v>37</v>
          </cell>
          <cell r="AN82" t="str">
            <v>Validado Correctamente</v>
          </cell>
          <cell r="AO82" t="str">
            <v>NO</v>
          </cell>
          <cell r="AP82">
            <v>43280.994826388887</v>
          </cell>
          <cell r="AQ82">
            <v>15</v>
          </cell>
          <cell r="AR82" t="str">
            <v>Validado Correctamente</v>
          </cell>
          <cell r="AS82" t="str">
            <v>NO</v>
          </cell>
          <cell r="AT82">
            <v>43281.300150462965</v>
          </cell>
          <cell r="AU82">
            <v>10</v>
          </cell>
          <cell r="AV82" t="str">
            <v>Validado Correctamente</v>
          </cell>
          <cell r="AW82" t="str">
            <v>Vacio</v>
          </cell>
          <cell r="AX82">
            <v>43281.986064814817</v>
          </cell>
          <cell r="AY82">
            <v>10</v>
          </cell>
          <cell r="AZ82" t="str">
            <v>Validado Correctamente</v>
          </cell>
          <cell r="BA82" t="str">
            <v>Vacio</v>
          </cell>
          <cell r="BB82" t="str">
            <v>Vacio</v>
          </cell>
          <cell r="BC82" t="str">
            <v>Vacio</v>
          </cell>
          <cell r="BD82" t="str">
            <v>Vacio</v>
          </cell>
          <cell r="BE82" t="str">
            <v>Vacio</v>
          </cell>
          <cell r="BF82" t="str">
            <v>Vacio</v>
          </cell>
          <cell r="BG82" t="str">
            <v>Vacio</v>
          </cell>
          <cell r="BH82" t="str">
            <v>Vacio</v>
          </cell>
          <cell r="BI82" t="str">
            <v>Vacio</v>
          </cell>
          <cell r="BJ82" t="str">
            <v>Vacio</v>
          </cell>
          <cell r="BK82" t="str">
            <v>Vacio</v>
          </cell>
          <cell r="BL82" t="str">
            <v>Vacio</v>
          </cell>
          <cell r="BM82" t="str">
            <v>Vacio</v>
          </cell>
          <cell r="BN82">
            <v>43274.463113425925</v>
          </cell>
          <cell r="BO82">
            <v>11</v>
          </cell>
          <cell r="BP82" t="str">
            <v>Validado Correctamente</v>
          </cell>
          <cell r="BQ82" t="str">
            <v>NO</v>
          </cell>
          <cell r="BR82">
            <v>43280.614930555559</v>
          </cell>
          <cell r="BS82">
            <v>6</v>
          </cell>
          <cell r="BT82" t="str">
            <v>Validado Correctamente</v>
          </cell>
          <cell r="BU82" t="str">
            <v>NO</v>
          </cell>
          <cell r="BV82">
            <v>43293.739374999997</v>
          </cell>
          <cell r="BW82">
            <v>1</v>
          </cell>
          <cell r="BX82" t="str">
            <v>Validado Correctamente</v>
          </cell>
          <cell r="BY82" t="str">
            <v>SI</v>
          </cell>
          <cell r="BZ82" t="str">
            <v>Vacio</v>
          </cell>
          <cell r="CA82" t="str">
            <v>Vacio</v>
          </cell>
          <cell r="CB82" t="str">
            <v>Vacio</v>
          </cell>
          <cell r="CC82" t="str">
            <v>Vacio</v>
          </cell>
          <cell r="CD82" t="str">
            <v>Vacio</v>
          </cell>
          <cell r="CE82" t="str">
            <v>Vacio</v>
          </cell>
          <cell r="CF82" t="str">
            <v>Vacio</v>
          </cell>
          <cell r="CG82" t="str">
            <v>Vacio</v>
          </cell>
          <cell r="CH82" t="str">
            <v>Vacio</v>
          </cell>
          <cell r="CI82" t="str">
            <v>Vacio</v>
          </cell>
          <cell r="CJ82" t="str">
            <v>Vacio</v>
          </cell>
          <cell r="CK82" t="str">
            <v>Vacio</v>
          </cell>
          <cell r="CL82" t="str">
            <v>Vacio</v>
          </cell>
          <cell r="CM82" t="str">
            <v>Vacio</v>
          </cell>
          <cell r="CN82" t="str">
            <v>Vacio</v>
          </cell>
          <cell r="CO82" t="str">
            <v>Vacio</v>
          </cell>
          <cell r="CP82" t="str">
            <v>Vacio</v>
          </cell>
          <cell r="CQ82" t="str">
            <v>Vacio</v>
          </cell>
          <cell r="CR82" t="str">
            <v>Vacio</v>
          </cell>
          <cell r="CS82" t="str">
            <v>Vacio</v>
          </cell>
          <cell r="CT82" t="str">
            <v>Vacio</v>
          </cell>
          <cell r="CU82" t="str">
            <v>Vacio</v>
          </cell>
          <cell r="CV82" t="str">
            <v>Vacio</v>
          </cell>
          <cell r="CW82" t="str">
            <v>Vacio</v>
          </cell>
        </row>
        <row r="83">
          <cell r="A83">
            <v>1801</v>
          </cell>
          <cell r="B83" t="str">
            <v>UNIVERSIDAD LA GRAN COLOMBIA</v>
          </cell>
          <cell r="C83" t="str">
            <v>PRIVADA</v>
          </cell>
          <cell r="D83" t="str">
            <v>Universidad</v>
          </cell>
          <cell r="E83" t="str">
            <v>Vacio</v>
          </cell>
          <cell r="F83">
            <v>43417.685902777775</v>
          </cell>
          <cell r="G83">
            <v>2027</v>
          </cell>
          <cell r="H83" t="str">
            <v>Validado Correctamente</v>
          </cell>
          <cell r="I83" t="str">
            <v>SI</v>
          </cell>
          <cell r="J83">
            <v>43417.696446759262</v>
          </cell>
          <cell r="K83">
            <v>1660</v>
          </cell>
          <cell r="L83" t="str">
            <v>Validado Correctamente</v>
          </cell>
          <cell r="M83" t="str">
            <v>SI</v>
          </cell>
          <cell r="N83">
            <v>43417.706944444442</v>
          </cell>
          <cell r="O83">
            <v>1372</v>
          </cell>
          <cell r="P83" t="str">
            <v>Validado Correctamente</v>
          </cell>
          <cell r="Q83" t="str">
            <v>SI</v>
          </cell>
          <cell r="R83">
            <v>43417.719652777778</v>
          </cell>
          <cell r="S83">
            <v>11346</v>
          </cell>
          <cell r="T83" t="str">
            <v>Validado Correctamente</v>
          </cell>
          <cell r="U83" t="str">
            <v>SI</v>
          </cell>
          <cell r="V83">
            <v>43403.493090277778</v>
          </cell>
          <cell r="W83">
            <v>951</v>
          </cell>
          <cell r="X83" t="str">
            <v>Validado Correctamente</v>
          </cell>
          <cell r="Y83" t="str">
            <v>SI</v>
          </cell>
          <cell r="Z83">
            <v>42992.618854166663</v>
          </cell>
          <cell r="AA83">
            <v>28</v>
          </cell>
          <cell r="AB83" t="str">
            <v>Validado Correctamente</v>
          </cell>
          <cell r="AC83" t="str">
            <v>NO</v>
          </cell>
          <cell r="AD83">
            <v>43280.37909722222</v>
          </cell>
          <cell r="AE83">
            <v>1</v>
          </cell>
          <cell r="AF83" t="str">
            <v>Validado Correctamente</v>
          </cell>
          <cell r="AG83" t="str">
            <v>NO</v>
          </cell>
          <cell r="AH83">
            <v>43431.40116898148</v>
          </cell>
          <cell r="AI83">
            <v>694</v>
          </cell>
          <cell r="AJ83" t="str">
            <v>Validado Correctamente</v>
          </cell>
          <cell r="AK83" t="str">
            <v>SI</v>
          </cell>
          <cell r="AL83">
            <v>43279.348946759259</v>
          </cell>
          <cell r="AM83">
            <v>21</v>
          </cell>
          <cell r="AN83" t="str">
            <v>Validado Correctamente</v>
          </cell>
          <cell r="AO83" t="str">
            <v>NO</v>
          </cell>
          <cell r="AP83">
            <v>43278.810023148151</v>
          </cell>
          <cell r="AQ83">
            <v>17</v>
          </cell>
          <cell r="AR83" t="str">
            <v>Validado Correctamente</v>
          </cell>
          <cell r="AS83" t="str">
            <v>NO</v>
          </cell>
          <cell r="AT83">
            <v>43279.369768518518</v>
          </cell>
          <cell r="AU83">
            <v>11</v>
          </cell>
          <cell r="AV83" t="str">
            <v>Validado Correctamente</v>
          </cell>
          <cell r="AW83" t="str">
            <v>NO</v>
          </cell>
          <cell r="AX83">
            <v>43279.506979166668</v>
          </cell>
          <cell r="AY83">
            <v>27</v>
          </cell>
          <cell r="AZ83" t="str">
            <v>Validado Correctamente</v>
          </cell>
          <cell r="BA83" t="str">
            <v>NO</v>
          </cell>
          <cell r="BB83">
            <v>43280.440289351849</v>
          </cell>
          <cell r="BC83" t="str">
            <v>CARGUE 0</v>
          </cell>
          <cell r="BD83" t="str">
            <v>Cargue en cero</v>
          </cell>
          <cell r="BE83" t="str">
            <v>NO</v>
          </cell>
          <cell r="BF83">
            <v>43280.440243055556</v>
          </cell>
          <cell r="BG83" t="str">
            <v>CARGUE 0</v>
          </cell>
          <cell r="BH83" t="str">
            <v>Cargue en cero</v>
          </cell>
          <cell r="BI83" t="str">
            <v>NO</v>
          </cell>
          <cell r="BJ83">
            <v>43280.440092592595</v>
          </cell>
          <cell r="BK83" t="str">
            <v>CARGUE 0</v>
          </cell>
          <cell r="BL83" t="str">
            <v>Cargue en cero</v>
          </cell>
          <cell r="BM83" t="str">
            <v>NO</v>
          </cell>
          <cell r="BN83">
            <v>43278.772499999999</v>
          </cell>
          <cell r="BO83">
            <v>33</v>
          </cell>
          <cell r="BP83" t="str">
            <v>Validado Correctamente</v>
          </cell>
          <cell r="BQ83" t="str">
            <v>NO</v>
          </cell>
          <cell r="BR83" t="str">
            <v>Vacio</v>
          </cell>
          <cell r="BS83" t="str">
            <v>Vacio</v>
          </cell>
          <cell r="BT83" t="str">
            <v>Vacio</v>
          </cell>
          <cell r="BU83" t="str">
            <v>Vacio</v>
          </cell>
          <cell r="BV83">
            <v>43280.80667824074</v>
          </cell>
          <cell r="BW83">
            <v>250</v>
          </cell>
          <cell r="BX83" t="str">
            <v>Validado Correctamente</v>
          </cell>
          <cell r="BY83" t="str">
            <v>NO</v>
          </cell>
          <cell r="BZ83">
            <v>43278.73027777778</v>
          </cell>
          <cell r="CA83">
            <v>35</v>
          </cell>
          <cell r="CB83" t="str">
            <v>Validado Correctamente</v>
          </cell>
          <cell r="CC83" t="str">
            <v>NO</v>
          </cell>
          <cell r="CD83">
            <v>43269.421875</v>
          </cell>
          <cell r="CE83">
            <v>347</v>
          </cell>
          <cell r="CF83" t="str">
            <v>Validado Correctamente</v>
          </cell>
          <cell r="CG83" t="str">
            <v>NO</v>
          </cell>
          <cell r="CH83">
            <v>43280.627789351849</v>
          </cell>
          <cell r="CI83">
            <v>52</v>
          </cell>
          <cell r="CJ83" t="str">
            <v>Validado Correctamente</v>
          </cell>
          <cell r="CK83" t="str">
            <v>NO</v>
          </cell>
          <cell r="CL83">
            <v>43280.27648148148</v>
          </cell>
          <cell r="CM83">
            <v>11</v>
          </cell>
          <cell r="CN83" t="str">
            <v>Validado Correctamente</v>
          </cell>
          <cell r="CO83" t="str">
            <v>NO</v>
          </cell>
          <cell r="CP83">
            <v>43280.788946759261</v>
          </cell>
          <cell r="CQ83">
            <v>26</v>
          </cell>
          <cell r="CR83" t="str">
            <v>Validado Correctamente</v>
          </cell>
          <cell r="CS83" t="str">
            <v>NO</v>
          </cell>
          <cell r="CT83">
            <v>43280.276585648149</v>
          </cell>
          <cell r="CU83">
            <v>10</v>
          </cell>
          <cell r="CV83" t="str">
            <v>Validado Correctamente</v>
          </cell>
          <cell r="CW83" t="str">
            <v>NO</v>
          </cell>
        </row>
        <row r="84">
          <cell r="A84">
            <v>1802</v>
          </cell>
          <cell r="B84" t="str">
            <v>UNIVERSIDAD LA GRAN COLOMBIA</v>
          </cell>
          <cell r="C84" t="str">
            <v>PRIVADA</v>
          </cell>
          <cell r="D84" t="str">
            <v>Universidad</v>
          </cell>
          <cell r="E84" t="str">
            <v>1801</v>
          </cell>
          <cell r="F84">
            <v>43279.335034722222</v>
          </cell>
          <cell r="G84">
            <v>475</v>
          </cell>
          <cell r="H84" t="str">
            <v>Validado Correctamente</v>
          </cell>
          <cell r="I84" t="str">
            <v>NO</v>
          </cell>
          <cell r="J84">
            <v>43279.336898148147</v>
          </cell>
          <cell r="K84">
            <v>458</v>
          </cell>
          <cell r="L84" t="str">
            <v>Validado Correctamente</v>
          </cell>
          <cell r="M84" t="str">
            <v>NO</v>
          </cell>
          <cell r="N84">
            <v>43279.339050925926</v>
          </cell>
          <cell r="O84">
            <v>425</v>
          </cell>
          <cell r="P84" t="str">
            <v>Validado Correctamente</v>
          </cell>
          <cell r="Q84" t="str">
            <v>NO</v>
          </cell>
          <cell r="R84">
            <v>43343.75068287037</v>
          </cell>
          <cell r="S84">
            <v>2599</v>
          </cell>
          <cell r="T84" t="str">
            <v>Validado Correctamente</v>
          </cell>
          <cell r="U84" t="str">
            <v>SI</v>
          </cell>
          <cell r="V84">
            <v>43321.665393518517</v>
          </cell>
          <cell r="W84">
            <v>178</v>
          </cell>
          <cell r="X84" t="str">
            <v>Validado Correctamente</v>
          </cell>
          <cell r="Y84" t="str">
            <v>SI</v>
          </cell>
          <cell r="Z84">
            <v>42992.755543981482</v>
          </cell>
          <cell r="AA84">
            <v>22</v>
          </cell>
          <cell r="AB84" t="str">
            <v>Validado Correctamente</v>
          </cell>
          <cell r="AC84" t="str">
            <v>NO</v>
          </cell>
          <cell r="AD84">
            <v>43279.707824074074</v>
          </cell>
          <cell r="AE84">
            <v>1</v>
          </cell>
          <cell r="AF84" t="str">
            <v>Validado Correctamente</v>
          </cell>
          <cell r="AG84" t="str">
            <v>NO</v>
          </cell>
          <cell r="AH84">
            <v>43278.726770833331</v>
          </cell>
          <cell r="AI84">
            <v>289</v>
          </cell>
          <cell r="AJ84" t="str">
            <v>Validado Correctamente</v>
          </cell>
          <cell r="AK84" t="str">
            <v>NO</v>
          </cell>
          <cell r="AL84">
            <v>43277.69</v>
          </cell>
          <cell r="AM84">
            <v>4</v>
          </cell>
          <cell r="AN84" t="str">
            <v>Validado Correctamente</v>
          </cell>
          <cell r="AO84" t="str">
            <v>NO</v>
          </cell>
          <cell r="AP84">
            <v>43277.669664351852</v>
          </cell>
          <cell r="AQ84">
            <v>2</v>
          </cell>
          <cell r="AR84" t="str">
            <v>Validado Correctamente</v>
          </cell>
          <cell r="AS84" t="str">
            <v>NO</v>
          </cell>
          <cell r="AT84">
            <v>43277.690023148149</v>
          </cell>
          <cell r="AU84">
            <v>1</v>
          </cell>
          <cell r="AV84" t="str">
            <v>Validado Correctamente</v>
          </cell>
          <cell r="AW84" t="str">
            <v>NO</v>
          </cell>
          <cell r="AX84">
            <v>43277.767210648148</v>
          </cell>
          <cell r="AY84">
            <v>1</v>
          </cell>
          <cell r="AZ84" t="str">
            <v>Validado Correctamente</v>
          </cell>
          <cell r="BA84" t="str">
            <v>NO</v>
          </cell>
          <cell r="BB84">
            <v>43325.470243055555</v>
          </cell>
          <cell r="BC84" t="str">
            <v>CARGUE 0</v>
          </cell>
          <cell r="BD84" t="str">
            <v>Cargue en cero</v>
          </cell>
          <cell r="BE84" t="str">
            <v>SI</v>
          </cell>
          <cell r="BF84">
            <v>43325.470462962963</v>
          </cell>
          <cell r="BG84" t="str">
            <v>CARGUE 0</v>
          </cell>
          <cell r="BH84" t="str">
            <v>Cargue en cero</v>
          </cell>
          <cell r="BI84" t="str">
            <v>SI</v>
          </cell>
          <cell r="BJ84">
            <v>43325.470682870371</v>
          </cell>
          <cell r="BK84" t="str">
            <v>CARGUE 0</v>
          </cell>
          <cell r="BL84" t="str">
            <v>Cargue en cero</v>
          </cell>
          <cell r="BM84" t="str">
            <v>SI</v>
          </cell>
          <cell r="BN84">
            <v>43325.470868055556</v>
          </cell>
          <cell r="BO84" t="str">
            <v>CARGUE 0</v>
          </cell>
          <cell r="BP84" t="str">
            <v>Cargue en cero</v>
          </cell>
          <cell r="BQ84" t="str">
            <v>SI</v>
          </cell>
          <cell r="BR84">
            <v>43325.471145833333</v>
          </cell>
          <cell r="BS84" t="str">
            <v>CARGUE 0</v>
          </cell>
          <cell r="BT84" t="str">
            <v>Cargue en cero</v>
          </cell>
          <cell r="BU84" t="str">
            <v>SI</v>
          </cell>
          <cell r="BV84">
            <v>43277.501099537039</v>
          </cell>
          <cell r="BW84">
            <v>37</v>
          </cell>
          <cell r="BX84" t="str">
            <v>Validado Correctamente</v>
          </cell>
          <cell r="BY84" t="str">
            <v>NO</v>
          </cell>
          <cell r="BZ84">
            <v>43280.717013888891</v>
          </cell>
          <cell r="CA84">
            <v>8</v>
          </cell>
          <cell r="CB84" t="str">
            <v>Validado Correctamente</v>
          </cell>
          <cell r="CC84" t="str">
            <v>NO</v>
          </cell>
          <cell r="CD84">
            <v>43325.471400462964</v>
          </cell>
          <cell r="CE84" t="str">
            <v>CARGUE 0</v>
          </cell>
          <cell r="CF84" t="str">
            <v>Cargue en cero</v>
          </cell>
          <cell r="CG84" t="str">
            <v>SI</v>
          </cell>
          <cell r="CH84">
            <v>43279.749699074076</v>
          </cell>
          <cell r="CI84">
            <v>7</v>
          </cell>
          <cell r="CJ84" t="str">
            <v>Validado Correctamente</v>
          </cell>
          <cell r="CK84" t="str">
            <v>NO</v>
          </cell>
          <cell r="CL84">
            <v>43280.37908564815</v>
          </cell>
          <cell r="CM84">
            <v>7</v>
          </cell>
          <cell r="CN84" t="str">
            <v>Validado Correctamente</v>
          </cell>
          <cell r="CO84" t="str">
            <v>NO</v>
          </cell>
          <cell r="CP84">
            <v>43325.471678240741</v>
          </cell>
          <cell r="CQ84" t="str">
            <v>CARGUE 0</v>
          </cell>
          <cell r="CR84" t="str">
            <v>Cargue en cero</v>
          </cell>
          <cell r="CS84" t="str">
            <v>SI</v>
          </cell>
          <cell r="CT84">
            <v>43325.471828703703</v>
          </cell>
          <cell r="CU84" t="str">
            <v>CARGUE 0</v>
          </cell>
          <cell r="CV84" t="str">
            <v>Cargue en cero</v>
          </cell>
          <cell r="CW84" t="str">
            <v>SI</v>
          </cell>
        </row>
        <row r="85">
          <cell r="A85">
            <v>1803</v>
          </cell>
          <cell r="B85" t="str">
            <v>UNIVERSIDAD DE LA SALLE</v>
          </cell>
          <cell r="C85" t="str">
            <v>PRIVADA</v>
          </cell>
          <cell r="D85" t="str">
            <v>Universidad</v>
          </cell>
          <cell r="E85" t="str">
            <v>Vacio</v>
          </cell>
          <cell r="F85">
            <v>43259.364988425928</v>
          </cell>
          <cell r="G85">
            <v>2435</v>
          </cell>
          <cell r="H85" t="str">
            <v>Validado Correctamente</v>
          </cell>
          <cell r="I85" t="str">
            <v>NO</v>
          </cell>
          <cell r="J85">
            <v>43259.391782407409</v>
          </cell>
          <cell r="K85">
            <v>2184</v>
          </cell>
          <cell r="L85" t="str">
            <v>Validado Correctamente</v>
          </cell>
          <cell r="M85" t="str">
            <v>NO</v>
          </cell>
          <cell r="N85">
            <v>43293.373229166667</v>
          </cell>
          <cell r="O85">
            <v>1496</v>
          </cell>
          <cell r="P85" t="str">
            <v>Validado Correctamente</v>
          </cell>
          <cell r="Q85" t="str">
            <v>SI</v>
          </cell>
          <cell r="R85">
            <v>43293.356041666666</v>
          </cell>
          <cell r="S85">
            <v>13093</v>
          </cell>
          <cell r="T85" t="str">
            <v>Validado Correctamente</v>
          </cell>
          <cell r="U85" t="str">
            <v>SI</v>
          </cell>
          <cell r="V85">
            <v>43311.387835648151</v>
          </cell>
          <cell r="W85">
            <v>1253</v>
          </cell>
          <cell r="X85" t="str">
            <v>Validado Correctamente</v>
          </cell>
          <cell r="Y85" t="str">
            <v>NO</v>
          </cell>
          <cell r="Z85" t="str">
            <v>Vacio</v>
          </cell>
          <cell r="AA85" t="str">
            <v>Vacio</v>
          </cell>
          <cell r="AB85" t="str">
            <v>Vacio</v>
          </cell>
          <cell r="AC85" t="str">
            <v>Vacio</v>
          </cell>
          <cell r="AD85">
            <v>43272.703136574077</v>
          </cell>
          <cell r="AE85">
            <v>1</v>
          </cell>
          <cell r="AF85" t="str">
            <v>Validado Correctamente</v>
          </cell>
          <cell r="AG85" t="str">
            <v>NO</v>
          </cell>
          <cell r="AH85">
            <v>43272.766608796293</v>
          </cell>
          <cell r="AI85">
            <v>989</v>
          </cell>
          <cell r="AJ85" t="str">
            <v>Validado Correctamente</v>
          </cell>
          <cell r="AK85" t="str">
            <v>NO</v>
          </cell>
          <cell r="AL85">
            <v>43312.818009259259</v>
          </cell>
          <cell r="AM85">
            <v>45</v>
          </cell>
          <cell r="AN85" t="str">
            <v>Validado Correctamente</v>
          </cell>
          <cell r="AO85" t="str">
            <v>SI</v>
          </cell>
          <cell r="AP85">
            <v>43311.75508101852</v>
          </cell>
          <cell r="AQ85">
            <v>64</v>
          </cell>
          <cell r="AR85" t="str">
            <v>Validado Correctamente</v>
          </cell>
          <cell r="AS85" t="str">
            <v>SI</v>
          </cell>
          <cell r="AT85">
            <v>43321.371307870373</v>
          </cell>
          <cell r="AU85">
            <v>70</v>
          </cell>
          <cell r="AV85" t="str">
            <v>Validado Correctamente</v>
          </cell>
          <cell r="AW85" t="str">
            <v>SI</v>
          </cell>
          <cell r="AX85">
            <v>43313.469687500001</v>
          </cell>
          <cell r="AY85">
            <v>128</v>
          </cell>
          <cell r="AZ85" t="str">
            <v>Validado Correctamente</v>
          </cell>
          <cell r="BA85" t="str">
            <v>SI</v>
          </cell>
          <cell r="BB85" t="str">
            <v>Vacio</v>
          </cell>
          <cell r="BC85" t="str">
            <v>Vacio</v>
          </cell>
          <cell r="BD85" t="str">
            <v>Vacio</v>
          </cell>
          <cell r="BE85" t="str">
            <v>Vacio</v>
          </cell>
          <cell r="BF85">
            <v>43322.736180555556</v>
          </cell>
          <cell r="BG85">
            <v>8</v>
          </cell>
          <cell r="BH85" t="str">
            <v>Validado Correctamente</v>
          </cell>
          <cell r="BI85" t="str">
            <v>SI</v>
          </cell>
          <cell r="BJ85" t="str">
            <v>Vacio</v>
          </cell>
          <cell r="BK85" t="str">
            <v>Vacio</v>
          </cell>
          <cell r="BL85" t="str">
            <v>Vacio</v>
          </cell>
          <cell r="BM85" t="str">
            <v>Vacio</v>
          </cell>
          <cell r="BN85">
            <v>43312.811932870369</v>
          </cell>
          <cell r="BO85">
            <v>121</v>
          </cell>
          <cell r="BP85" t="str">
            <v>Validado Correctamente</v>
          </cell>
          <cell r="BQ85" t="str">
            <v>SI</v>
          </cell>
          <cell r="BR85">
            <v>43322.746620370373</v>
          </cell>
          <cell r="BS85">
            <v>46</v>
          </cell>
          <cell r="BT85" t="str">
            <v>Validado Correctamente</v>
          </cell>
          <cell r="BU85" t="str">
            <v>SI</v>
          </cell>
          <cell r="BV85">
            <v>43312.364398148151</v>
          </cell>
          <cell r="BW85">
            <v>127</v>
          </cell>
          <cell r="BX85" t="str">
            <v>Validado Correctamente</v>
          </cell>
          <cell r="BY85" t="str">
            <v>SI</v>
          </cell>
          <cell r="BZ85" t="str">
            <v>Vacio</v>
          </cell>
          <cell r="CA85" t="str">
            <v>Vacio</v>
          </cell>
          <cell r="CB85" t="str">
            <v>Vacio</v>
          </cell>
          <cell r="CC85" t="str">
            <v>Vacio</v>
          </cell>
          <cell r="CD85" t="str">
            <v>Vacio</v>
          </cell>
          <cell r="CE85" t="str">
            <v>Vacio</v>
          </cell>
          <cell r="CF85" t="str">
            <v>Vacio</v>
          </cell>
          <cell r="CG85" t="str">
            <v>Vacio</v>
          </cell>
          <cell r="CH85" t="str">
            <v>Vacio</v>
          </cell>
          <cell r="CI85" t="str">
            <v>Vacio</v>
          </cell>
          <cell r="CJ85" t="str">
            <v>Vacio</v>
          </cell>
          <cell r="CK85" t="str">
            <v>Vacio</v>
          </cell>
          <cell r="CL85" t="str">
            <v>Vacio</v>
          </cell>
          <cell r="CM85" t="str">
            <v>Vacio</v>
          </cell>
          <cell r="CN85" t="str">
            <v>Vacio</v>
          </cell>
          <cell r="CO85" t="str">
            <v>Vacio</v>
          </cell>
          <cell r="CP85" t="str">
            <v>Vacio</v>
          </cell>
          <cell r="CQ85" t="str">
            <v>Vacio</v>
          </cell>
          <cell r="CR85" t="str">
            <v>Vacio</v>
          </cell>
          <cell r="CS85" t="str">
            <v>Vacio</v>
          </cell>
          <cell r="CT85" t="str">
            <v>Vacio</v>
          </cell>
          <cell r="CU85" t="str">
            <v>Vacio</v>
          </cell>
          <cell r="CV85" t="str">
            <v>Vacio</v>
          </cell>
          <cell r="CW85" t="str">
            <v>Vacio</v>
          </cell>
        </row>
        <row r="86">
          <cell r="A86">
            <v>1804</v>
          </cell>
          <cell r="B86" t="str">
            <v>UNIVERSIDAD AUTONOMA DEL CARIBE- UNIAUTONOMA</v>
          </cell>
          <cell r="C86" t="str">
            <v>PRIVADA</v>
          </cell>
          <cell r="D86" t="str">
            <v>Universidad</v>
          </cell>
          <cell r="E86" t="str">
            <v>Vacio</v>
          </cell>
          <cell r="F86">
            <v>43241.4997337963</v>
          </cell>
          <cell r="G86">
            <v>2631</v>
          </cell>
          <cell r="H86" t="str">
            <v>Validado Correctamente</v>
          </cell>
          <cell r="I86" t="str">
            <v>NO</v>
          </cell>
          <cell r="J86">
            <v>43241.597291666665</v>
          </cell>
          <cell r="K86">
            <v>2451</v>
          </cell>
          <cell r="L86" t="str">
            <v>Validado Correctamente</v>
          </cell>
          <cell r="M86" t="str">
            <v>NO</v>
          </cell>
          <cell r="N86">
            <v>43245.75408564815</v>
          </cell>
          <cell r="O86">
            <v>1521</v>
          </cell>
          <cell r="P86" t="str">
            <v>Validado Correctamente</v>
          </cell>
          <cell r="Q86" t="str">
            <v>NO</v>
          </cell>
          <cell r="R86">
            <v>43248.680150462962</v>
          </cell>
          <cell r="S86">
            <v>10062</v>
          </cell>
          <cell r="T86" t="str">
            <v>Validado Correctamente</v>
          </cell>
          <cell r="U86" t="str">
            <v>NO</v>
          </cell>
          <cell r="V86">
            <v>43248.774583333332</v>
          </cell>
          <cell r="W86">
            <v>553</v>
          </cell>
          <cell r="X86" t="str">
            <v>Validado con Errores</v>
          </cell>
          <cell r="Y86" t="str">
            <v>NO</v>
          </cell>
          <cell r="Z86" t="str">
            <v>Vacio</v>
          </cell>
          <cell r="AA86" t="str">
            <v>Vacio</v>
          </cell>
          <cell r="AB86" t="str">
            <v>Vacio</v>
          </cell>
          <cell r="AC86" t="str">
            <v>Vacio</v>
          </cell>
          <cell r="AD86" t="str">
            <v>Vacio</v>
          </cell>
          <cell r="AE86" t="str">
            <v>Vacio</v>
          </cell>
          <cell r="AF86" t="str">
            <v>Vacio</v>
          </cell>
          <cell r="AG86" t="str">
            <v>Vacio</v>
          </cell>
          <cell r="AH86">
            <v>43402.765879629631</v>
          </cell>
          <cell r="AI86">
            <v>671</v>
          </cell>
          <cell r="AJ86" t="str">
            <v>Validado Correctamente</v>
          </cell>
          <cell r="AK86" t="str">
            <v>SI</v>
          </cell>
          <cell r="AL86">
            <v>43299.689432870371</v>
          </cell>
          <cell r="AM86">
            <v>17</v>
          </cell>
          <cell r="AN86" t="str">
            <v>Validado Correctamente</v>
          </cell>
          <cell r="AO86" t="str">
            <v>SI</v>
          </cell>
          <cell r="AP86" t="str">
            <v>Vacio</v>
          </cell>
          <cell r="AQ86" t="str">
            <v>Vacio</v>
          </cell>
          <cell r="AR86" t="str">
            <v>Vacio</v>
          </cell>
          <cell r="AS86" t="str">
            <v>Vacio</v>
          </cell>
          <cell r="AT86" t="str">
            <v>Vacio</v>
          </cell>
          <cell r="AU86" t="str">
            <v>Vacio</v>
          </cell>
          <cell r="AV86" t="str">
            <v>Vacio</v>
          </cell>
          <cell r="AW86" t="str">
            <v>Vacio</v>
          </cell>
          <cell r="AX86">
            <v>43299.689467592594</v>
          </cell>
          <cell r="AY86">
            <v>18</v>
          </cell>
          <cell r="AZ86" t="str">
            <v>Validado Correctamente</v>
          </cell>
          <cell r="BA86" t="str">
            <v>SI</v>
          </cell>
          <cell r="BB86" t="str">
            <v>Vacio</v>
          </cell>
          <cell r="BC86" t="str">
            <v>Vacio</v>
          </cell>
          <cell r="BD86" t="str">
            <v>Vacio</v>
          </cell>
          <cell r="BE86" t="str">
            <v>Vacio</v>
          </cell>
          <cell r="BF86" t="str">
            <v>Vacio</v>
          </cell>
          <cell r="BG86" t="str">
            <v>Vacio</v>
          </cell>
          <cell r="BH86" t="str">
            <v>Vacio</v>
          </cell>
          <cell r="BI86" t="str">
            <v>Vacio</v>
          </cell>
          <cell r="BJ86" t="str">
            <v>Vacio</v>
          </cell>
          <cell r="BK86" t="str">
            <v>Vacio</v>
          </cell>
          <cell r="BL86" t="str">
            <v>Vacio</v>
          </cell>
          <cell r="BM86" t="str">
            <v>Vacio</v>
          </cell>
          <cell r="BN86">
            <v>43299.661504629628</v>
          </cell>
          <cell r="BO86">
            <v>62</v>
          </cell>
          <cell r="BP86" t="str">
            <v>Validado Correctamente</v>
          </cell>
          <cell r="BQ86" t="str">
            <v>SI</v>
          </cell>
          <cell r="BR86">
            <v>43297.423634259256</v>
          </cell>
          <cell r="BS86">
            <v>5</v>
          </cell>
          <cell r="BT86" t="str">
            <v>Validado Correctamente</v>
          </cell>
          <cell r="BU86" t="str">
            <v>SI</v>
          </cell>
          <cell r="BV86" t="str">
            <v>Vacio</v>
          </cell>
          <cell r="BW86" t="str">
            <v>Vacio</v>
          </cell>
          <cell r="BX86" t="str">
            <v>Vacio</v>
          </cell>
          <cell r="BY86" t="str">
            <v>Vacio</v>
          </cell>
          <cell r="BZ86" t="str">
            <v>Vacio</v>
          </cell>
          <cell r="CA86" t="str">
            <v>Vacio</v>
          </cell>
          <cell r="CB86" t="str">
            <v>Vacio</v>
          </cell>
          <cell r="CC86" t="str">
            <v>Vacio</v>
          </cell>
          <cell r="CD86" t="str">
            <v>Vacio</v>
          </cell>
          <cell r="CE86" t="str">
            <v>Vacio</v>
          </cell>
          <cell r="CF86" t="str">
            <v>Vacio</v>
          </cell>
          <cell r="CG86" t="str">
            <v>Vacio</v>
          </cell>
          <cell r="CH86" t="str">
            <v>Vacio</v>
          </cell>
          <cell r="CI86" t="str">
            <v>Vacio</v>
          </cell>
          <cell r="CJ86" t="str">
            <v>Vacio</v>
          </cell>
          <cell r="CK86" t="str">
            <v>Vacio</v>
          </cell>
          <cell r="CL86" t="str">
            <v>Vacio</v>
          </cell>
          <cell r="CM86" t="str">
            <v>Vacio</v>
          </cell>
          <cell r="CN86" t="str">
            <v>Vacio</v>
          </cell>
          <cell r="CO86" t="str">
            <v>Vacio</v>
          </cell>
          <cell r="CP86" t="str">
            <v>Vacio</v>
          </cell>
          <cell r="CQ86" t="str">
            <v>Vacio</v>
          </cell>
          <cell r="CR86" t="str">
            <v>Vacio</v>
          </cell>
          <cell r="CS86" t="str">
            <v>Vacio</v>
          </cell>
          <cell r="CT86" t="str">
            <v>Vacio</v>
          </cell>
          <cell r="CU86" t="str">
            <v>Vacio</v>
          </cell>
          <cell r="CV86" t="str">
            <v>Vacio</v>
          </cell>
          <cell r="CW86" t="str">
            <v>Vacio</v>
          </cell>
        </row>
        <row r="87">
          <cell r="A87">
            <v>1805</v>
          </cell>
          <cell r="B87" t="str">
            <v>UNIVERSIDAD SANTIAGO DE CALI</v>
          </cell>
          <cell r="C87" t="str">
            <v>PRIVADA</v>
          </cell>
          <cell r="D87" t="str">
            <v>Universidad</v>
          </cell>
          <cell r="E87" t="str">
            <v>Vacio</v>
          </cell>
          <cell r="F87">
            <v>43174.614236111112</v>
          </cell>
          <cell r="G87">
            <v>4807</v>
          </cell>
          <cell r="H87" t="str">
            <v>Validado Correctamente</v>
          </cell>
          <cell r="I87" t="str">
            <v>NO</v>
          </cell>
          <cell r="J87">
            <v>43174.614444444444</v>
          </cell>
          <cell r="K87">
            <v>4861</v>
          </cell>
          <cell r="L87" t="str">
            <v>Validado Correctamente</v>
          </cell>
          <cell r="M87" t="str">
            <v>NO</v>
          </cell>
          <cell r="N87">
            <v>43454.697106481479</v>
          </cell>
          <cell r="O87">
            <v>3196</v>
          </cell>
          <cell r="P87" t="str">
            <v>Validado Correctamente</v>
          </cell>
          <cell r="Q87" t="str">
            <v>SI</v>
          </cell>
          <cell r="R87">
            <v>43454.813472222224</v>
          </cell>
          <cell r="S87">
            <v>16442</v>
          </cell>
          <cell r="T87" t="str">
            <v>Validado Correctamente</v>
          </cell>
          <cell r="U87" t="str">
            <v>SI</v>
          </cell>
          <cell r="V87">
            <v>43454.865624999999</v>
          </cell>
          <cell r="W87">
            <v>750</v>
          </cell>
          <cell r="X87" t="str">
            <v>Validado Correctamente</v>
          </cell>
          <cell r="Y87" t="str">
            <v>SI</v>
          </cell>
          <cell r="Z87">
            <v>43026.799699074072</v>
          </cell>
          <cell r="AA87">
            <v>65</v>
          </cell>
          <cell r="AB87" t="str">
            <v>Validado Correctamente</v>
          </cell>
          <cell r="AC87" t="str">
            <v>SI</v>
          </cell>
          <cell r="AD87" t="str">
            <v>Vacio</v>
          </cell>
          <cell r="AE87" t="str">
            <v>Vacio</v>
          </cell>
          <cell r="AF87" t="str">
            <v>Vacio</v>
          </cell>
          <cell r="AG87" t="str">
            <v>Vacio</v>
          </cell>
          <cell r="AH87">
            <v>43281.492013888892</v>
          </cell>
          <cell r="AI87">
            <v>983</v>
          </cell>
          <cell r="AJ87" t="str">
            <v>Validado Correctamente</v>
          </cell>
          <cell r="AK87" t="str">
            <v>Vacio</v>
          </cell>
          <cell r="AL87">
            <v>43281.765474537038</v>
          </cell>
          <cell r="AM87">
            <v>12</v>
          </cell>
          <cell r="AN87" t="str">
            <v>Validado Correctamente</v>
          </cell>
          <cell r="AO87" t="str">
            <v>Vacio</v>
          </cell>
          <cell r="AP87">
            <v>43281.649074074077</v>
          </cell>
          <cell r="AQ87">
            <v>1</v>
          </cell>
          <cell r="AR87" t="str">
            <v>Validado Correctamente</v>
          </cell>
          <cell r="AS87" t="str">
            <v>Vacio</v>
          </cell>
          <cell r="AT87">
            <v>43281.754502314812</v>
          </cell>
          <cell r="AU87">
            <v>1</v>
          </cell>
          <cell r="AV87" t="str">
            <v>Validado Correctamente</v>
          </cell>
          <cell r="AW87" t="str">
            <v>Vacio</v>
          </cell>
          <cell r="AX87">
            <v>43281.7966087963</v>
          </cell>
          <cell r="AY87">
            <v>6</v>
          </cell>
          <cell r="AZ87" t="str">
            <v>Validado Correctamente</v>
          </cell>
          <cell r="BA87" t="str">
            <v>Vacio</v>
          </cell>
          <cell r="BB87" t="str">
            <v>Vacio</v>
          </cell>
          <cell r="BC87" t="str">
            <v>Vacio</v>
          </cell>
          <cell r="BD87" t="str">
            <v>Vacio</v>
          </cell>
          <cell r="BE87" t="str">
            <v>Vacio</v>
          </cell>
          <cell r="BF87">
            <v>43281.638541666667</v>
          </cell>
          <cell r="BG87">
            <v>7</v>
          </cell>
          <cell r="BH87" t="str">
            <v>Validado Correctamente</v>
          </cell>
          <cell r="BI87" t="str">
            <v>Vacio</v>
          </cell>
          <cell r="BJ87" t="str">
            <v>Vacio</v>
          </cell>
          <cell r="BK87" t="str">
            <v>Vacio</v>
          </cell>
          <cell r="BL87" t="str">
            <v>Vacio</v>
          </cell>
          <cell r="BM87" t="str">
            <v>Vacio</v>
          </cell>
          <cell r="BN87" t="str">
            <v>Vacio</v>
          </cell>
          <cell r="BO87" t="str">
            <v>Vacio</v>
          </cell>
          <cell r="BP87" t="str">
            <v>Vacio</v>
          </cell>
          <cell r="BQ87" t="str">
            <v>Vacio</v>
          </cell>
          <cell r="BR87" t="str">
            <v>Vacio</v>
          </cell>
          <cell r="BS87" t="str">
            <v>Vacio</v>
          </cell>
          <cell r="BT87" t="str">
            <v>Vacio</v>
          </cell>
          <cell r="BU87" t="str">
            <v>Vacio</v>
          </cell>
          <cell r="BV87">
            <v>43283.863368055558</v>
          </cell>
          <cell r="BW87">
            <v>116</v>
          </cell>
          <cell r="BX87" t="str">
            <v>Validado Correctamente</v>
          </cell>
          <cell r="BY87" t="str">
            <v>SI</v>
          </cell>
          <cell r="BZ87">
            <v>43283.847025462965</v>
          </cell>
          <cell r="CA87">
            <v>221</v>
          </cell>
          <cell r="CB87" t="str">
            <v>Validado Correctamente</v>
          </cell>
          <cell r="CC87" t="str">
            <v>SI</v>
          </cell>
          <cell r="CD87">
            <v>43284.833877314813</v>
          </cell>
          <cell r="CE87">
            <v>87</v>
          </cell>
          <cell r="CF87" t="str">
            <v>Validado Correctamente</v>
          </cell>
          <cell r="CG87" t="str">
            <v>SI</v>
          </cell>
          <cell r="CH87" t="str">
            <v>Vacio</v>
          </cell>
          <cell r="CI87" t="str">
            <v>Vacio</v>
          </cell>
          <cell r="CJ87" t="str">
            <v>Vacio</v>
          </cell>
          <cell r="CK87" t="str">
            <v>Vacio</v>
          </cell>
          <cell r="CL87">
            <v>43286.709664351853</v>
          </cell>
          <cell r="CM87">
            <v>0</v>
          </cell>
          <cell r="CN87" t="str">
            <v>Validado Correctamente</v>
          </cell>
          <cell r="CO87" t="str">
            <v>SI</v>
          </cell>
          <cell r="CP87">
            <v>43296.739374999997</v>
          </cell>
          <cell r="CQ87">
            <v>675</v>
          </cell>
          <cell r="CR87" t="str">
            <v>Validado Correctamente</v>
          </cell>
          <cell r="CS87" t="str">
            <v>SI</v>
          </cell>
          <cell r="CT87">
            <v>43292.476967592593</v>
          </cell>
          <cell r="CU87">
            <v>0</v>
          </cell>
          <cell r="CV87" t="str">
            <v>Validado Correctamente</v>
          </cell>
          <cell r="CW87" t="str">
            <v>SI</v>
          </cell>
        </row>
        <row r="88">
          <cell r="A88">
            <v>1806</v>
          </cell>
          <cell r="B88" t="str">
            <v>UNIVERSIDAD LIBRE</v>
          </cell>
          <cell r="C88" t="str">
            <v>PRIVADA</v>
          </cell>
          <cell r="D88" t="str">
            <v>Universidad</v>
          </cell>
          <cell r="E88" t="str">
            <v>Vacio</v>
          </cell>
          <cell r="F88">
            <v>43343.643275462964</v>
          </cell>
          <cell r="G88">
            <v>2592</v>
          </cell>
          <cell r="H88" t="str">
            <v>Validado Correctamente</v>
          </cell>
          <cell r="I88" t="str">
            <v>SI</v>
          </cell>
          <cell r="J88">
            <v>43343.660138888888</v>
          </cell>
          <cell r="K88">
            <v>2335</v>
          </cell>
          <cell r="L88" t="str">
            <v>Validado Correctamente</v>
          </cell>
          <cell r="M88" t="str">
            <v>SI</v>
          </cell>
          <cell r="N88">
            <v>43343.670358796298</v>
          </cell>
          <cell r="O88">
            <v>1448</v>
          </cell>
          <cell r="P88" t="str">
            <v>Validado Correctamente</v>
          </cell>
          <cell r="Q88" t="str">
            <v>SI</v>
          </cell>
          <cell r="R88">
            <v>43356.473634259259</v>
          </cell>
          <cell r="S88">
            <v>10105</v>
          </cell>
          <cell r="T88" t="str">
            <v>Validado Correctamente</v>
          </cell>
          <cell r="U88" t="str">
            <v>SI</v>
          </cell>
          <cell r="V88">
            <v>43392.645451388889</v>
          </cell>
          <cell r="W88">
            <v>1200</v>
          </cell>
          <cell r="X88" t="str">
            <v>Validado Correctamente</v>
          </cell>
          <cell r="Y88" t="str">
            <v>SI</v>
          </cell>
          <cell r="Z88">
            <v>43073.347395833334</v>
          </cell>
          <cell r="AA88">
            <v>50</v>
          </cell>
          <cell r="AB88" t="str">
            <v>Validado Correctamente</v>
          </cell>
          <cell r="AC88" t="str">
            <v>SI</v>
          </cell>
          <cell r="AD88">
            <v>43266.486481481479</v>
          </cell>
          <cell r="AE88">
            <v>48</v>
          </cell>
          <cell r="AF88" t="str">
            <v>Validado Correctamente</v>
          </cell>
          <cell r="AG88" t="str">
            <v>NO</v>
          </cell>
          <cell r="AH88">
            <v>43264.663483796299</v>
          </cell>
          <cell r="AI88">
            <v>712</v>
          </cell>
          <cell r="AJ88" t="str">
            <v>Validado Correctamente</v>
          </cell>
          <cell r="AK88" t="str">
            <v>NO</v>
          </cell>
          <cell r="AL88">
            <v>43256.66909722222</v>
          </cell>
          <cell r="AM88">
            <v>12</v>
          </cell>
          <cell r="AN88" t="str">
            <v>Validado Correctamente</v>
          </cell>
          <cell r="AO88" t="str">
            <v>NO</v>
          </cell>
          <cell r="AP88">
            <v>43256.499907407408</v>
          </cell>
          <cell r="AQ88">
            <v>34</v>
          </cell>
          <cell r="AR88" t="str">
            <v>Validado Correctamente</v>
          </cell>
          <cell r="AS88" t="str">
            <v>NO</v>
          </cell>
          <cell r="AT88">
            <v>43256.489699074074</v>
          </cell>
          <cell r="AU88">
            <v>23</v>
          </cell>
          <cell r="AV88" t="str">
            <v>Validado Correctamente</v>
          </cell>
          <cell r="AW88" t="str">
            <v>NO</v>
          </cell>
          <cell r="AX88">
            <v>43270.451597222222</v>
          </cell>
          <cell r="AY88">
            <v>85</v>
          </cell>
          <cell r="AZ88" t="str">
            <v>Validado Correctamente</v>
          </cell>
          <cell r="BA88" t="str">
            <v>NO</v>
          </cell>
          <cell r="BB88">
            <v>43252.618402777778</v>
          </cell>
          <cell r="BC88" t="str">
            <v>CARGUE 0</v>
          </cell>
          <cell r="BD88" t="str">
            <v>Cargue en cero</v>
          </cell>
          <cell r="BE88" t="str">
            <v>NO</v>
          </cell>
          <cell r="BF88">
            <v>43252.700983796298</v>
          </cell>
          <cell r="BG88">
            <v>1</v>
          </cell>
          <cell r="BH88" t="str">
            <v>Validado Correctamente</v>
          </cell>
          <cell r="BI88" t="str">
            <v>NO</v>
          </cell>
          <cell r="BJ88">
            <v>43252.478715277779</v>
          </cell>
          <cell r="BK88" t="str">
            <v>CARGUE 0</v>
          </cell>
          <cell r="BL88" t="str">
            <v>Cargue en cero</v>
          </cell>
          <cell r="BM88" t="str">
            <v>NO</v>
          </cell>
          <cell r="BN88">
            <v>43252.698275462964</v>
          </cell>
          <cell r="BO88">
            <v>76</v>
          </cell>
          <cell r="BP88" t="str">
            <v>Validado Correctamente</v>
          </cell>
          <cell r="BQ88" t="str">
            <v>NO</v>
          </cell>
          <cell r="BR88">
            <v>43270.577557870369</v>
          </cell>
          <cell r="BS88">
            <v>87</v>
          </cell>
          <cell r="BT88" t="str">
            <v>Validado Correctamente</v>
          </cell>
          <cell r="BU88" t="str">
            <v>NO</v>
          </cell>
          <cell r="BV88">
            <v>43263.41982638889</v>
          </cell>
          <cell r="BW88">
            <v>113</v>
          </cell>
          <cell r="BX88" t="str">
            <v>Validado Correctamente</v>
          </cell>
          <cell r="BY88" t="str">
            <v>NO</v>
          </cell>
          <cell r="BZ88">
            <v>43269.474039351851</v>
          </cell>
          <cell r="CA88">
            <v>84</v>
          </cell>
          <cell r="CB88" t="str">
            <v>Validado Correctamente</v>
          </cell>
          <cell r="CC88" t="str">
            <v>NO</v>
          </cell>
          <cell r="CD88">
            <v>43252.477361111109</v>
          </cell>
          <cell r="CE88" t="str">
            <v>CARGUE 0</v>
          </cell>
          <cell r="CF88" t="str">
            <v>Cargue en cero</v>
          </cell>
          <cell r="CG88" t="str">
            <v>NO</v>
          </cell>
          <cell r="CH88">
            <v>43257.692025462966</v>
          </cell>
          <cell r="CI88">
            <v>20</v>
          </cell>
          <cell r="CJ88" t="str">
            <v>Validado Correctamente</v>
          </cell>
          <cell r="CK88" t="str">
            <v>NO</v>
          </cell>
          <cell r="CL88">
            <v>43258.521377314813</v>
          </cell>
          <cell r="CM88">
            <v>27</v>
          </cell>
          <cell r="CN88" t="str">
            <v>Validado Correctamente</v>
          </cell>
          <cell r="CO88" t="str">
            <v>NO</v>
          </cell>
          <cell r="CP88">
            <v>43258.375277777777</v>
          </cell>
          <cell r="CQ88">
            <v>20</v>
          </cell>
          <cell r="CR88" t="str">
            <v>Validado Correctamente</v>
          </cell>
          <cell r="CS88" t="str">
            <v>NO</v>
          </cell>
          <cell r="CT88">
            <v>43258.501736111109</v>
          </cell>
          <cell r="CU88">
            <v>2</v>
          </cell>
          <cell r="CV88" t="str">
            <v>Validado Correctamente</v>
          </cell>
          <cell r="CW88" t="str">
            <v>NO</v>
          </cell>
        </row>
        <row r="89">
          <cell r="A89">
            <v>1807</v>
          </cell>
          <cell r="B89" t="str">
            <v>UNIVERSIDAD LIBRE</v>
          </cell>
          <cell r="C89" t="str">
            <v>PRIVADA</v>
          </cell>
          <cell r="D89" t="str">
            <v>Universidad</v>
          </cell>
          <cell r="E89" t="str">
            <v>1806</v>
          </cell>
          <cell r="F89">
            <v>43304.502245370371</v>
          </cell>
          <cell r="G89">
            <v>1865</v>
          </cell>
          <cell r="H89" t="str">
            <v>Validado Correctamente</v>
          </cell>
          <cell r="I89" t="str">
            <v>SI</v>
          </cell>
          <cell r="J89">
            <v>43273.600659722222</v>
          </cell>
          <cell r="K89">
            <v>1319</v>
          </cell>
          <cell r="L89" t="str">
            <v>Validado Correctamente</v>
          </cell>
          <cell r="M89" t="str">
            <v>NO</v>
          </cell>
          <cell r="N89">
            <v>43433.627337962964</v>
          </cell>
          <cell r="O89">
            <v>645</v>
          </cell>
          <cell r="P89" t="str">
            <v>Validado Correctamente</v>
          </cell>
          <cell r="Q89" t="str">
            <v>SI</v>
          </cell>
          <cell r="R89">
            <v>43434.699143518519</v>
          </cell>
          <cell r="S89">
            <v>5631</v>
          </cell>
          <cell r="T89" t="str">
            <v>Validado Correctamente</v>
          </cell>
          <cell r="U89" t="str">
            <v>SI</v>
          </cell>
          <cell r="V89">
            <v>43236.350451388891</v>
          </cell>
          <cell r="W89">
            <v>776</v>
          </cell>
          <cell r="X89" t="str">
            <v>Validado Correctamente</v>
          </cell>
          <cell r="Y89" t="str">
            <v>NO</v>
          </cell>
          <cell r="Z89" t="str">
            <v>Vacio</v>
          </cell>
          <cell r="AA89" t="str">
            <v>Vacio</v>
          </cell>
          <cell r="AB89" t="str">
            <v>Vacio</v>
          </cell>
          <cell r="AC89" t="str">
            <v>Vacio</v>
          </cell>
          <cell r="AD89">
            <v>43227.386840277781</v>
          </cell>
          <cell r="AE89">
            <v>28</v>
          </cell>
          <cell r="AF89" t="str">
            <v>Validado Correctamente</v>
          </cell>
          <cell r="AG89" t="str">
            <v>NO</v>
          </cell>
          <cell r="AH89">
            <v>43455.529791666668</v>
          </cell>
          <cell r="AI89">
            <v>716</v>
          </cell>
          <cell r="AJ89" t="str">
            <v>Validado Correctamente</v>
          </cell>
          <cell r="AK89" t="str">
            <v>SI</v>
          </cell>
          <cell r="AL89">
            <v>43243.41201388889</v>
          </cell>
          <cell r="AM89">
            <v>2</v>
          </cell>
          <cell r="AN89" t="str">
            <v>Validado Correctamente</v>
          </cell>
          <cell r="AO89" t="str">
            <v>NO</v>
          </cell>
          <cell r="AP89">
            <v>43243.401655092595</v>
          </cell>
          <cell r="AQ89">
            <v>2</v>
          </cell>
          <cell r="AR89" t="str">
            <v>Validado Correctamente</v>
          </cell>
          <cell r="AS89" t="str">
            <v>NO</v>
          </cell>
          <cell r="AT89">
            <v>43243.622291666667</v>
          </cell>
          <cell r="AU89">
            <v>6</v>
          </cell>
          <cell r="AV89" t="str">
            <v>Validado Correctamente</v>
          </cell>
          <cell r="AW89" t="str">
            <v>NO</v>
          </cell>
          <cell r="AX89">
            <v>43277.448310185187</v>
          </cell>
          <cell r="AY89">
            <v>111</v>
          </cell>
          <cell r="AZ89" t="str">
            <v>Validado Correctamente</v>
          </cell>
          <cell r="BA89" t="str">
            <v>NO</v>
          </cell>
          <cell r="BB89" t="str">
            <v>Vacio</v>
          </cell>
          <cell r="BC89" t="str">
            <v>Vacio</v>
          </cell>
          <cell r="BD89" t="str">
            <v>Vacio</v>
          </cell>
          <cell r="BE89" t="str">
            <v>Vacio</v>
          </cell>
          <cell r="BF89" t="str">
            <v>Vacio</v>
          </cell>
          <cell r="BG89" t="str">
            <v>Vacio</v>
          </cell>
          <cell r="BH89" t="str">
            <v>Vacio</v>
          </cell>
          <cell r="BI89" t="str">
            <v>Vacio</v>
          </cell>
          <cell r="BJ89" t="str">
            <v>Vacio</v>
          </cell>
          <cell r="BK89" t="str">
            <v>Vacio</v>
          </cell>
          <cell r="BL89" t="str">
            <v>Vacio</v>
          </cell>
          <cell r="BM89" t="str">
            <v>Vacio</v>
          </cell>
          <cell r="BN89" t="str">
            <v>Vacio</v>
          </cell>
          <cell r="BO89" t="str">
            <v>Vacio</v>
          </cell>
          <cell r="BP89" t="str">
            <v>Vacio</v>
          </cell>
          <cell r="BQ89" t="str">
            <v>Vacio</v>
          </cell>
          <cell r="BR89">
            <v>43227.471226851849</v>
          </cell>
          <cell r="BS89">
            <v>11</v>
          </cell>
          <cell r="BT89" t="str">
            <v>Validado Correctamente</v>
          </cell>
          <cell r="BU89" t="str">
            <v>NO</v>
          </cell>
          <cell r="BV89">
            <v>43194.48128472222</v>
          </cell>
          <cell r="BW89">
            <v>32</v>
          </cell>
          <cell r="BX89" t="str">
            <v>Validado Correctamente</v>
          </cell>
          <cell r="BY89" t="str">
            <v>NO</v>
          </cell>
          <cell r="BZ89">
            <v>43245.358831018515</v>
          </cell>
          <cell r="CA89">
            <v>30</v>
          </cell>
          <cell r="CB89" t="str">
            <v>Validado Correctamente</v>
          </cell>
          <cell r="CC89" t="str">
            <v>NO</v>
          </cell>
          <cell r="CD89" t="str">
            <v>Vacio</v>
          </cell>
          <cell r="CE89" t="str">
            <v>Vacio</v>
          </cell>
          <cell r="CF89" t="str">
            <v>Vacio</v>
          </cell>
          <cell r="CG89" t="str">
            <v>Vacio</v>
          </cell>
          <cell r="CH89" t="str">
            <v>Vacio</v>
          </cell>
          <cell r="CI89" t="str">
            <v>Vacio</v>
          </cell>
          <cell r="CJ89" t="str">
            <v>Vacio</v>
          </cell>
          <cell r="CK89" t="str">
            <v>Vacio</v>
          </cell>
          <cell r="CL89" t="str">
            <v>Vacio</v>
          </cell>
          <cell r="CM89" t="str">
            <v>Vacio</v>
          </cell>
          <cell r="CN89" t="str">
            <v>Vacio</v>
          </cell>
          <cell r="CO89" t="str">
            <v>Vacio</v>
          </cell>
          <cell r="CP89">
            <v>43252.437951388885</v>
          </cell>
          <cell r="CQ89">
            <v>17</v>
          </cell>
          <cell r="CR89" t="str">
            <v>Validado Correctamente</v>
          </cell>
          <cell r="CS89" t="str">
            <v>NO</v>
          </cell>
          <cell r="CT89" t="str">
            <v>Vacio</v>
          </cell>
          <cell r="CU89" t="str">
            <v>Vacio</v>
          </cell>
          <cell r="CV89" t="str">
            <v>Vacio</v>
          </cell>
          <cell r="CW89" t="str">
            <v>Vacio</v>
          </cell>
        </row>
        <row r="90">
          <cell r="A90">
            <v>1808</v>
          </cell>
          <cell r="B90" t="str">
            <v>UNIVERSIDAD LIBRE</v>
          </cell>
          <cell r="C90" t="str">
            <v>PRIVADA</v>
          </cell>
          <cell r="D90" t="str">
            <v>Universidad</v>
          </cell>
          <cell r="E90" t="str">
            <v>1806</v>
          </cell>
          <cell r="F90">
            <v>43410.638252314813</v>
          </cell>
          <cell r="G90">
            <v>2300</v>
          </cell>
          <cell r="H90" t="str">
            <v>Validado Correctamente</v>
          </cell>
          <cell r="I90" t="str">
            <v>SI</v>
          </cell>
          <cell r="J90">
            <v>43410.676041666666</v>
          </cell>
          <cell r="K90">
            <v>1471</v>
          </cell>
          <cell r="L90" t="str">
            <v>Validado Correctamente</v>
          </cell>
          <cell r="M90" t="str">
            <v>SI</v>
          </cell>
          <cell r="N90">
            <v>43410.686226851853</v>
          </cell>
          <cell r="O90">
            <v>1057</v>
          </cell>
          <cell r="P90" t="str">
            <v>Validado Correctamente</v>
          </cell>
          <cell r="Q90" t="str">
            <v>SI</v>
          </cell>
          <cell r="R90">
            <v>43227.576041666667</v>
          </cell>
          <cell r="S90">
            <v>4433</v>
          </cell>
          <cell r="T90" t="str">
            <v>Validado Correctamente</v>
          </cell>
          <cell r="U90" t="str">
            <v>NO</v>
          </cell>
          <cell r="V90">
            <v>43307.70815972222</v>
          </cell>
          <cell r="W90">
            <v>853</v>
          </cell>
          <cell r="X90" t="str">
            <v>Validado Correctamente</v>
          </cell>
          <cell r="Y90" t="str">
            <v>NO</v>
          </cell>
          <cell r="Z90">
            <v>43009.987384259257</v>
          </cell>
          <cell r="AA90">
            <v>44</v>
          </cell>
          <cell r="AB90" t="str">
            <v>Validado Correctamente</v>
          </cell>
          <cell r="AC90" t="str">
            <v>SI</v>
          </cell>
          <cell r="AD90">
            <v>43278.642708333333</v>
          </cell>
          <cell r="AE90">
            <v>23</v>
          </cell>
          <cell r="AF90" t="str">
            <v>Validado Correctamente</v>
          </cell>
          <cell r="AG90" t="str">
            <v>NO</v>
          </cell>
          <cell r="AH90">
            <v>43276.650891203702</v>
          </cell>
          <cell r="AI90">
            <v>468</v>
          </cell>
          <cell r="AJ90" t="str">
            <v>Validado Correctamente</v>
          </cell>
          <cell r="AK90" t="str">
            <v>NO</v>
          </cell>
          <cell r="AL90">
            <v>43273.599166666667</v>
          </cell>
          <cell r="AM90">
            <v>2</v>
          </cell>
          <cell r="AN90" t="str">
            <v>Validado Correctamente</v>
          </cell>
          <cell r="AO90" t="str">
            <v>NO</v>
          </cell>
          <cell r="AP90">
            <v>43273.684282407405</v>
          </cell>
          <cell r="AQ90">
            <v>2</v>
          </cell>
          <cell r="AR90" t="str">
            <v>Validado Correctamente</v>
          </cell>
          <cell r="AS90" t="str">
            <v>NO</v>
          </cell>
          <cell r="AT90">
            <v>43273.673182870371</v>
          </cell>
          <cell r="AU90">
            <v>2</v>
          </cell>
          <cell r="AV90" t="str">
            <v>Validado Correctamente</v>
          </cell>
          <cell r="AW90" t="str">
            <v>NO</v>
          </cell>
          <cell r="AX90">
            <v>43273.663298611114</v>
          </cell>
          <cell r="AY90">
            <v>9</v>
          </cell>
          <cell r="AZ90" t="str">
            <v>Validado Correctamente</v>
          </cell>
          <cell r="BA90" t="str">
            <v>NO</v>
          </cell>
          <cell r="BB90">
            <v>43273.697430555556</v>
          </cell>
          <cell r="BC90" t="str">
            <v>CARGUE 0</v>
          </cell>
          <cell r="BD90" t="str">
            <v>Cargue en cero</v>
          </cell>
          <cell r="BE90" t="str">
            <v>NO</v>
          </cell>
          <cell r="BF90">
            <v>43273.641828703701</v>
          </cell>
          <cell r="BG90">
            <v>1</v>
          </cell>
          <cell r="BH90" t="str">
            <v>Validado Correctamente</v>
          </cell>
          <cell r="BI90" t="str">
            <v>NO</v>
          </cell>
          <cell r="BJ90">
            <v>43273.69940972222</v>
          </cell>
          <cell r="BK90" t="str">
            <v>CARGUE 0</v>
          </cell>
          <cell r="BL90" t="str">
            <v>Cargue en cero</v>
          </cell>
          <cell r="BM90" t="str">
            <v>NO</v>
          </cell>
          <cell r="BN90">
            <v>43273.592835648145</v>
          </cell>
          <cell r="BO90">
            <v>3</v>
          </cell>
          <cell r="BP90" t="str">
            <v>Validado Correctamente</v>
          </cell>
          <cell r="BQ90" t="str">
            <v>NO</v>
          </cell>
          <cell r="BR90" t="str">
            <v>Vacio</v>
          </cell>
          <cell r="BS90" t="str">
            <v>Vacio</v>
          </cell>
          <cell r="BT90" t="str">
            <v>Vacio</v>
          </cell>
          <cell r="BU90" t="str">
            <v>Vacio</v>
          </cell>
          <cell r="BV90">
            <v>43277.689942129633</v>
          </cell>
          <cell r="BW90">
            <v>46</v>
          </cell>
          <cell r="BX90" t="str">
            <v>Validado Correctamente</v>
          </cell>
          <cell r="BY90" t="str">
            <v>NO</v>
          </cell>
          <cell r="BZ90">
            <v>43300.615347222221</v>
          </cell>
          <cell r="CA90">
            <v>2</v>
          </cell>
          <cell r="CB90" t="str">
            <v>Validado Correctamente</v>
          </cell>
          <cell r="CC90" t="str">
            <v>SI</v>
          </cell>
          <cell r="CD90">
            <v>43300.675821759258</v>
          </cell>
          <cell r="CE90" t="str">
            <v>CARGUE 0</v>
          </cell>
          <cell r="CF90" t="str">
            <v>Cargue en cero</v>
          </cell>
          <cell r="CG90" t="str">
            <v>SI</v>
          </cell>
          <cell r="CH90">
            <v>43281.86041666667</v>
          </cell>
          <cell r="CI90">
            <v>29</v>
          </cell>
          <cell r="CJ90" t="str">
            <v>Validado Correctamente</v>
          </cell>
          <cell r="CK90" t="str">
            <v>Vacio</v>
          </cell>
          <cell r="CL90" t="str">
            <v>Vacio</v>
          </cell>
          <cell r="CM90" t="str">
            <v>Vacio</v>
          </cell>
          <cell r="CN90" t="str">
            <v>Vacio</v>
          </cell>
          <cell r="CO90" t="str">
            <v>Vacio</v>
          </cell>
          <cell r="CP90">
            <v>43281.871111111112</v>
          </cell>
          <cell r="CQ90" t="str">
            <v>CARGUE 0</v>
          </cell>
          <cell r="CR90" t="str">
            <v>Cargue en cero</v>
          </cell>
          <cell r="CS90" t="str">
            <v>Vacio</v>
          </cell>
          <cell r="CT90">
            <v>43300.481087962966</v>
          </cell>
          <cell r="CU90">
            <v>7</v>
          </cell>
          <cell r="CV90" t="str">
            <v>Validado Correctamente</v>
          </cell>
          <cell r="CW90" t="str">
            <v>SI</v>
          </cell>
        </row>
        <row r="91">
          <cell r="A91">
            <v>1809</v>
          </cell>
          <cell r="B91" t="str">
            <v>UNIVERSIDAD LIBRE</v>
          </cell>
          <cell r="C91" t="str">
            <v>PRIVADA</v>
          </cell>
          <cell r="D91" t="str">
            <v>Universidad</v>
          </cell>
          <cell r="E91" t="str">
            <v>1806</v>
          </cell>
          <cell r="F91">
            <v>43431.49627314815</v>
          </cell>
          <cell r="G91">
            <v>1329</v>
          </cell>
          <cell r="H91" t="str">
            <v>Validado Correctamente</v>
          </cell>
          <cell r="I91" t="str">
            <v>SI</v>
          </cell>
          <cell r="J91">
            <v>43431.496365740742</v>
          </cell>
          <cell r="K91">
            <v>1175</v>
          </cell>
          <cell r="L91" t="str">
            <v>Validado Correctamente</v>
          </cell>
          <cell r="M91" t="str">
            <v>SI</v>
          </cell>
          <cell r="N91">
            <v>43431.675358796296</v>
          </cell>
          <cell r="O91">
            <v>983</v>
          </cell>
          <cell r="P91" t="str">
            <v>Validado Correctamente</v>
          </cell>
          <cell r="Q91" t="str">
            <v>SI</v>
          </cell>
          <cell r="R91">
            <v>43360.706863425927</v>
          </cell>
          <cell r="S91">
            <v>4327</v>
          </cell>
          <cell r="T91" t="str">
            <v>Validado Correctamente</v>
          </cell>
          <cell r="U91" t="str">
            <v>SI</v>
          </cell>
          <cell r="V91">
            <v>43333.346597222226</v>
          </cell>
          <cell r="W91">
            <v>551</v>
          </cell>
          <cell r="X91" t="str">
            <v>Validado con Errores</v>
          </cell>
          <cell r="Y91" t="str">
            <v>SI</v>
          </cell>
          <cell r="Z91">
            <v>43081.398900462962</v>
          </cell>
          <cell r="AA91">
            <v>29</v>
          </cell>
          <cell r="AB91" t="str">
            <v>Validado Correctamente</v>
          </cell>
          <cell r="AC91" t="str">
            <v>SI</v>
          </cell>
          <cell r="AD91">
            <v>43278.736712962964</v>
          </cell>
          <cell r="AE91">
            <v>1</v>
          </cell>
          <cell r="AF91" t="str">
            <v>Validado Correctamente</v>
          </cell>
          <cell r="AG91" t="str">
            <v>NO</v>
          </cell>
          <cell r="AH91">
            <v>43333.607731481483</v>
          </cell>
          <cell r="AI91">
            <v>301</v>
          </cell>
          <cell r="AJ91" t="str">
            <v>Validado Correctamente</v>
          </cell>
          <cell r="AK91" t="str">
            <v>SI</v>
          </cell>
          <cell r="AL91">
            <v>43273.473402777781</v>
          </cell>
          <cell r="AM91">
            <v>1</v>
          </cell>
          <cell r="AN91" t="str">
            <v>Validado Correctamente</v>
          </cell>
          <cell r="AO91" t="str">
            <v>NO</v>
          </cell>
          <cell r="AP91">
            <v>43273.482939814814</v>
          </cell>
          <cell r="AQ91">
            <v>1</v>
          </cell>
          <cell r="AR91" t="str">
            <v>Validado Correctamente</v>
          </cell>
          <cell r="AS91" t="str">
            <v>NO</v>
          </cell>
          <cell r="AT91">
            <v>43276.724733796298</v>
          </cell>
          <cell r="AU91">
            <v>11</v>
          </cell>
          <cell r="AV91" t="str">
            <v>Validado Correctamente</v>
          </cell>
          <cell r="AW91" t="str">
            <v>NO</v>
          </cell>
          <cell r="AX91">
            <v>43280.567766203705</v>
          </cell>
          <cell r="AY91">
            <v>79</v>
          </cell>
          <cell r="AZ91" t="str">
            <v>Validado Correctamente</v>
          </cell>
          <cell r="BA91" t="str">
            <v>NO</v>
          </cell>
          <cell r="BB91">
            <v>43355.615833333337</v>
          </cell>
          <cell r="BC91" t="str">
            <v>CARGUE 0</v>
          </cell>
          <cell r="BD91" t="str">
            <v>Cargue en cero</v>
          </cell>
          <cell r="BE91" t="str">
            <v>SI</v>
          </cell>
          <cell r="BF91" t="str">
            <v>Vacio</v>
          </cell>
          <cell r="BG91" t="str">
            <v>Vacio</v>
          </cell>
          <cell r="BH91" t="str">
            <v>Vacio</v>
          </cell>
          <cell r="BI91" t="str">
            <v>Vacio</v>
          </cell>
          <cell r="BJ91" t="str">
            <v>Vacio</v>
          </cell>
          <cell r="BK91" t="str">
            <v>Vacio</v>
          </cell>
          <cell r="BL91" t="str">
            <v>Vacio</v>
          </cell>
          <cell r="BM91" t="str">
            <v>Vacio</v>
          </cell>
          <cell r="BN91">
            <v>43276.418414351851</v>
          </cell>
          <cell r="BO91">
            <v>78</v>
          </cell>
          <cell r="BP91" t="str">
            <v>Validado Correctamente</v>
          </cell>
          <cell r="BQ91" t="str">
            <v>NO</v>
          </cell>
          <cell r="BR91" t="str">
            <v>Vacio</v>
          </cell>
          <cell r="BS91" t="str">
            <v>Vacio</v>
          </cell>
          <cell r="BT91" t="str">
            <v>Vacio</v>
          </cell>
          <cell r="BU91" t="str">
            <v>Vacio</v>
          </cell>
          <cell r="BV91">
            <v>43276.724594907406</v>
          </cell>
          <cell r="BW91">
            <v>90</v>
          </cell>
          <cell r="BX91" t="str">
            <v>Validado Correctamente</v>
          </cell>
          <cell r="BY91" t="str">
            <v>NO</v>
          </cell>
          <cell r="BZ91">
            <v>43279.706400462965</v>
          </cell>
          <cell r="CA91">
            <v>25</v>
          </cell>
          <cell r="CB91" t="str">
            <v>Validado Correctamente</v>
          </cell>
          <cell r="CC91" t="str">
            <v>NO</v>
          </cell>
          <cell r="CD91">
            <v>43353.660300925927</v>
          </cell>
          <cell r="CE91" t="str">
            <v>CARGUE 0</v>
          </cell>
          <cell r="CF91" t="str">
            <v>Cargue en cero</v>
          </cell>
          <cell r="CG91" t="str">
            <v>SI</v>
          </cell>
          <cell r="CH91">
            <v>43276.702835648146</v>
          </cell>
          <cell r="CI91">
            <v>17</v>
          </cell>
          <cell r="CJ91" t="str">
            <v>Validado Correctamente</v>
          </cell>
          <cell r="CK91" t="str">
            <v>NO</v>
          </cell>
          <cell r="CL91">
            <v>43280.649733796294</v>
          </cell>
          <cell r="CM91">
            <v>0</v>
          </cell>
          <cell r="CN91" t="str">
            <v>Validado Correctamente</v>
          </cell>
          <cell r="CO91" t="str">
            <v>NO</v>
          </cell>
          <cell r="CP91">
            <v>43276.694641203707</v>
          </cell>
          <cell r="CQ91">
            <v>12</v>
          </cell>
          <cell r="CR91" t="str">
            <v>Validado Correctamente</v>
          </cell>
          <cell r="CS91" t="str">
            <v>NO</v>
          </cell>
          <cell r="CT91">
            <v>43280.656145833331</v>
          </cell>
          <cell r="CU91">
            <v>0</v>
          </cell>
          <cell r="CV91" t="str">
            <v>Validado Correctamente</v>
          </cell>
          <cell r="CW91" t="str">
            <v>NO</v>
          </cell>
        </row>
        <row r="92">
          <cell r="A92">
            <v>1810</v>
          </cell>
          <cell r="B92" t="str">
            <v>UNIVERSIDAD LIBRE</v>
          </cell>
          <cell r="C92" t="str">
            <v>PRIVADA</v>
          </cell>
          <cell r="D92" t="str">
            <v>Universidad</v>
          </cell>
          <cell r="E92" t="str">
            <v>1806</v>
          </cell>
          <cell r="F92">
            <v>43280.505567129629</v>
          </cell>
          <cell r="G92">
            <v>584</v>
          </cell>
          <cell r="H92" t="str">
            <v>Validado Correctamente</v>
          </cell>
          <cell r="I92" t="str">
            <v>NO</v>
          </cell>
          <cell r="J92">
            <v>43280.507534722223</v>
          </cell>
          <cell r="K92">
            <v>565</v>
          </cell>
          <cell r="L92" t="str">
            <v>Validado Correctamente</v>
          </cell>
          <cell r="M92" t="str">
            <v>NO</v>
          </cell>
          <cell r="N92">
            <v>43280.519212962965</v>
          </cell>
          <cell r="O92">
            <v>466</v>
          </cell>
          <cell r="P92" t="str">
            <v>Validado Correctamente</v>
          </cell>
          <cell r="Q92" t="str">
            <v>NO</v>
          </cell>
          <cell r="R92">
            <v>43340.758993055555</v>
          </cell>
          <cell r="S92">
            <v>2210</v>
          </cell>
          <cell r="T92" t="str">
            <v>Validado Correctamente</v>
          </cell>
          <cell r="U92" t="str">
            <v>SI</v>
          </cell>
          <cell r="V92">
            <v>43312.765347222223</v>
          </cell>
          <cell r="W92">
            <v>234</v>
          </cell>
          <cell r="X92" t="str">
            <v>Validado Correctamente</v>
          </cell>
          <cell r="Y92" t="str">
            <v>Vacio</v>
          </cell>
          <cell r="Z92">
            <v>43000.495925925927</v>
          </cell>
          <cell r="AA92">
            <v>20</v>
          </cell>
          <cell r="AB92" t="str">
            <v>Validado Correctamente</v>
          </cell>
          <cell r="AC92" t="str">
            <v>SI</v>
          </cell>
          <cell r="AD92">
            <v>43281.596145833333</v>
          </cell>
          <cell r="AE92">
            <v>1</v>
          </cell>
          <cell r="AF92" t="str">
            <v>Validado Correctamente</v>
          </cell>
          <cell r="AG92" t="str">
            <v>Vacio</v>
          </cell>
          <cell r="AH92">
            <v>43279.517789351848</v>
          </cell>
          <cell r="AI92">
            <v>151</v>
          </cell>
          <cell r="AJ92" t="str">
            <v>Validado Correctamente</v>
          </cell>
          <cell r="AK92" t="str">
            <v>NO</v>
          </cell>
          <cell r="AL92">
            <v>43279.755439814813</v>
          </cell>
          <cell r="AM92" t="str">
            <v>CARGUE 0</v>
          </cell>
          <cell r="AN92" t="str">
            <v>Cargue en cero</v>
          </cell>
          <cell r="AO92" t="str">
            <v>NO</v>
          </cell>
          <cell r="AP92">
            <v>43280.567650462966</v>
          </cell>
          <cell r="AQ92">
            <v>7</v>
          </cell>
          <cell r="AR92" t="str">
            <v>Validado Correctamente</v>
          </cell>
          <cell r="AS92" t="str">
            <v>NO</v>
          </cell>
          <cell r="AT92">
            <v>43279.707696759258</v>
          </cell>
          <cell r="AU92">
            <v>9</v>
          </cell>
          <cell r="AV92" t="str">
            <v>Validado Correctamente</v>
          </cell>
          <cell r="AW92" t="str">
            <v>NO</v>
          </cell>
          <cell r="AX92">
            <v>43280.567939814813</v>
          </cell>
          <cell r="AY92">
            <v>10</v>
          </cell>
          <cell r="AZ92" t="str">
            <v>Validado Correctamente</v>
          </cell>
          <cell r="BA92" t="str">
            <v>NO</v>
          </cell>
          <cell r="BB92">
            <v>43279.754837962966</v>
          </cell>
          <cell r="BC92" t="str">
            <v>CARGUE 0</v>
          </cell>
          <cell r="BD92" t="str">
            <v>Cargue en cero</v>
          </cell>
          <cell r="BE92" t="str">
            <v>NO</v>
          </cell>
          <cell r="BF92">
            <v>43279.760636574072</v>
          </cell>
          <cell r="BG92">
            <v>1</v>
          </cell>
          <cell r="BH92" t="str">
            <v>Validado Correctamente</v>
          </cell>
          <cell r="BI92" t="str">
            <v>NO</v>
          </cell>
          <cell r="BJ92">
            <v>43279.784317129626</v>
          </cell>
          <cell r="BK92" t="str">
            <v>CARGUE 0</v>
          </cell>
          <cell r="BL92" t="str">
            <v>Cargue en cero</v>
          </cell>
          <cell r="BM92" t="str">
            <v>NO</v>
          </cell>
          <cell r="BN92">
            <v>43279.699976851851</v>
          </cell>
          <cell r="BO92">
            <v>76</v>
          </cell>
          <cell r="BP92" t="str">
            <v>Validado Correctamente</v>
          </cell>
          <cell r="BQ92" t="str">
            <v>NO</v>
          </cell>
          <cell r="BR92" t="str">
            <v>Vacio</v>
          </cell>
          <cell r="BS92" t="str">
            <v>Vacio</v>
          </cell>
          <cell r="BT92" t="str">
            <v>Vacio</v>
          </cell>
          <cell r="BU92" t="str">
            <v>Vacio</v>
          </cell>
          <cell r="BV92">
            <v>43281.310868055552</v>
          </cell>
          <cell r="BW92">
            <v>52</v>
          </cell>
          <cell r="BX92" t="str">
            <v>Validado Correctamente</v>
          </cell>
          <cell r="BY92" t="str">
            <v>Vacio</v>
          </cell>
          <cell r="BZ92">
            <v>43281.398854166669</v>
          </cell>
          <cell r="CA92">
            <v>15</v>
          </cell>
          <cell r="CB92" t="str">
            <v>Validado Correctamente</v>
          </cell>
          <cell r="CC92" t="str">
            <v>Vacio</v>
          </cell>
          <cell r="CD92">
            <v>43279.475451388891</v>
          </cell>
          <cell r="CE92">
            <v>3</v>
          </cell>
          <cell r="CF92" t="str">
            <v>Validado Correctamente</v>
          </cell>
          <cell r="CG92" t="str">
            <v>NO</v>
          </cell>
          <cell r="CH92">
            <v>43280.70171296296</v>
          </cell>
          <cell r="CI92">
            <v>8</v>
          </cell>
          <cell r="CJ92" t="str">
            <v>Validado Correctamente</v>
          </cell>
          <cell r="CK92" t="str">
            <v>NO</v>
          </cell>
          <cell r="CL92">
            <v>43278.474641203706</v>
          </cell>
          <cell r="CM92">
            <v>7</v>
          </cell>
          <cell r="CN92" t="str">
            <v>Validado Correctamente</v>
          </cell>
          <cell r="CO92" t="str">
            <v>NO</v>
          </cell>
          <cell r="CP92">
            <v>43280.696967592594</v>
          </cell>
          <cell r="CQ92">
            <v>8</v>
          </cell>
          <cell r="CR92" t="str">
            <v>Validado Correctamente</v>
          </cell>
          <cell r="CS92" t="str">
            <v>NO</v>
          </cell>
          <cell r="CT92">
            <v>43278.719687500001</v>
          </cell>
          <cell r="CU92">
            <v>11</v>
          </cell>
          <cell r="CV92" t="str">
            <v>Validado Correctamente</v>
          </cell>
          <cell r="CW92" t="str">
            <v>NO</v>
          </cell>
        </row>
        <row r="93">
          <cell r="A93">
            <v>1811</v>
          </cell>
          <cell r="B93" t="str">
            <v>UNIVERSIDAD LIBRE</v>
          </cell>
          <cell r="C93" t="str">
            <v>PRIVADA</v>
          </cell>
          <cell r="D93" t="str">
            <v>Universidad</v>
          </cell>
          <cell r="E93" t="str">
            <v>1806</v>
          </cell>
          <cell r="F93">
            <v>43174.632881944446</v>
          </cell>
          <cell r="G93">
            <v>279</v>
          </cell>
          <cell r="H93" t="str">
            <v>Validado Correctamente</v>
          </cell>
          <cell r="I93" t="str">
            <v>NO</v>
          </cell>
          <cell r="J93">
            <v>43174.786446759259</v>
          </cell>
          <cell r="K93">
            <v>275</v>
          </cell>
          <cell r="L93" t="str">
            <v>Validado Correctamente</v>
          </cell>
          <cell r="M93" t="str">
            <v>NO</v>
          </cell>
          <cell r="N93">
            <v>43215.381898148145</v>
          </cell>
          <cell r="O93">
            <v>257</v>
          </cell>
          <cell r="P93" t="str">
            <v>Validado Correctamente</v>
          </cell>
          <cell r="Q93" t="str">
            <v>NO</v>
          </cell>
          <cell r="R93">
            <v>43333.728101851855</v>
          </cell>
          <cell r="S93">
            <v>1429</v>
          </cell>
          <cell r="T93" t="str">
            <v>Validado Correctamente</v>
          </cell>
          <cell r="U93" t="str">
            <v>SI</v>
          </cell>
          <cell r="V93">
            <v>43340.690775462965</v>
          </cell>
          <cell r="W93">
            <v>170</v>
          </cell>
          <cell r="X93" t="str">
            <v>Validado con Errores</v>
          </cell>
          <cell r="Y93" t="str">
            <v>SI</v>
          </cell>
          <cell r="Z93">
            <v>43032.640335648146</v>
          </cell>
          <cell r="AA93">
            <v>17</v>
          </cell>
          <cell r="AB93" t="str">
            <v>Validado Correctamente</v>
          </cell>
          <cell r="AC93" t="str">
            <v>SI</v>
          </cell>
          <cell r="AD93" t="str">
            <v>Vacio</v>
          </cell>
          <cell r="AE93" t="str">
            <v>Vacio</v>
          </cell>
          <cell r="AF93" t="str">
            <v>Vacio</v>
          </cell>
          <cell r="AG93" t="str">
            <v>Vacio</v>
          </cell>
          <cell r="AH93">
            <v>43272.513958333337</v>
          </cell>
          <cell r="AI93">
            <v>114</v>
          </cell>
          <cell r="AJ93" t="str">
            <v>Validado Correctamente</v>
          </cell>
          <cell r="AK93" t="str">
            <v>NO</v>
          </cell>
          <cell r="AL93">
            <v>43276.682708333334</v>
          </cell>
          <cell r="AM93">
            <v>1</v>
          </cell>
          <cell r="AN93" t="str">
            <v>Validado Correctamente</v>
          </cell>
          <cell r="AO93" t="str">
            <v>NO</v>
          </cell>
          <cell r="AP93">
            <v>43276.776423611111</v>
          </cell>
          <cell r="AQ93">
            <v>7</v>
          </cell>
          <cell r="AR93" t="str">
            <v>Validado Correctamente</v>
          </cell>
          <cell r="AS93" t="str">
            <v>NO</v>
          </cell>
          <cell r="AT93">
            <v>43276.714155092595</v>
          </cell>
          <cell r="AU93">
            <v>3</v>
          </cell>
          <cell r="AV93" t="str">
            <v>Validado Correctamente</v>
          </cell>
          <cell r="AW93" t="str">
            <v>NO</v>
          </cell>
          <cell r="AX93">
            <v>43276.776446759257</v>
          </cell>
          <cell r="AY93">
            <v>4</v>
          </cell>
          <cell r="AZ93" t="str">
            <v>Validado Correctamente</v>
          </cell>
          <cell r="BA93" t="str">
            <v>NO</v>
          </cell>
          <cell r="BB93" t="str">
            <v>Vacio</v>
          </cell>
          <cell r="BC93" t="str">
            <v>Vacio</v>
          </cell>
          <cell r="BD93" t="str">
            <v>Vacio</v>
          </cell>
          <cell r="BE93" t="str">
            <v>Vacio</v>
          </cell>
          <cell r="BF93" t="str">
            <v>Vacio</v>
          </cell>
          <cell r="BG93" t="str">
            <v>Vacio</v>
          </cell>
          <cell r="BH93" t="str">
            <v>Vacio</v>
          </cell>
          <cell r="BI93" t="str">
            <v>Vacio</v>
          </cell>
          <cell r="BJ93" t="str">
            <v>Vacio</v>
          </cell>
          <cell r="BK93" t="str">
            <v>Vacio</v>
          </cell>
          <cell r="BL93" t="str">
            <v>Vacio</v>
          </cell>
          <cell r="BM93" t="str">
            <v>Vacio</v>
          </cell>
          <cell r="BN93" t="str">
            <v>Vacio</v>
          </cell>
          <cell r="BO93" t="str">
            <v>Vacio</v>
          </cell>
          <cell r="BP93" t="str">
            <v>Vacio</v>
          </cell>
          <cell r="BQ93" t="str">
            <v>Vacio</v>
          </cell>
          <cell r="BR93">
            <v>43278.684560185182</v>
          </cell>
          <cell r="BS93">
            <v>12</v>
          </cell>
          <cell r="BT93" t="str">
            <v>Validado Correctamente</v>
          </cell>
          <cell r="BU93" t="str">
            <v>NO</v>
          </cell>
          <cell r="BV93">
            <v>43277.405844907407</v>
          </cell>
          <cell r="BW93">
            <v>105</v>
          </cell>
          <cell r="BX93" t="str">
            <v>Validado Correctamente</v>
          </cell>
          <cell r="BY93" t="str">
            <v>NO</v>
          </cell>
          <cell r="BZ93">
            <v>43276.39266203704</v>
          </cell>
          <cell r="CA93">
            <v>16</v>
          </cell>
          <cell r="CB93" t="str">
            <v>Validado Correctamente</v>
          </cell>
          <cell r="CC93" t="str">
            <v>NO</v>
          </cell>
          <cell r="CD93" t="str">
            <v>Vacio</v>
          </cell>
          <cell r="CE93" t="str">
            <v>Vacio</v>
          </cell>
          <cell r="CF93" t="str">
            <v>Vacio</v>
          </cell>
          <cell r="CG93" t="str">
            <v>Vacio</v>
          </cell>
          <cell r="CH93">
            <v>43276.93482638889</v>
          </cell>
          <cell r="CI93">
            <v>21</v>
          </cell>
          <cell r="CJ93" t="str">
            <v>Validado Correctamente</v>
          </cell>
          <cell r="CK93" t="str">
            <v>NO</v>
          </cell>
          <cell r="CL93">
            <v>43276.40824074074</v>
          </cell>
          <cell r="CM93">
            <v>35</v>
          </cell>
          <cell r="CN93" t="str">
            <v>Validado Correctamente</v>
          </cell>
          <cell r="CO93" t="str">
            <v>NO</v>
          </cell>
          <cell r="CP93">
            <v>43276.9374537037</v>
          </cell>
          <cell r="CQ93">
            <v>5</v>
          </cell>
          <cell r="CR93" t="str">
            <v>Validado Correctamente</v>
          </cell>
          <cell r="CS93" t="str">
            <v>NO</v>
          </cell>
          <cell r="CT93" t="str">
            <v>Vacio</v>
          </cell>
          <cell r="CU93" t="str">
            <v>Vacio</v>
          </cell>
          <cell r="CV93" t="str">
            <v>Vacio</v>
          </cell>
          <cell r="CW93" t="str">
            <v>Vacio</v>
          </cell>
        </row>
        <row r="94">
          <cell r="A94">
            <v>1812</v>
          </cell>
          <cell r="B94" t="str">
            <v>UNIVERSIDAD DE MEDELLIN</v>
          </cell>
          <cell r="C94" t="str">
            <v>PRIVADA</v>
          </cell>
          <cell r="D94" t="str">
            <v>Universidad</v>
          </cell>
          <cell r="E94" t="str">
            <v>Vacio</v>
          </cell>
          <cell r="F94">
            <v>43412.816412037035</v>
          </cell>
          <cell r="G94">
            <v>3463</v>
          </cell>
          <cell r="H94" t="str">
            <v>Validado Correctamente</v>
          </cell>
          <cell r="I94" t="str">
            <v>SI</v>
          </cell>
          <cell r="J94">
            <v>43413.357476851852</v>
          </cell>
          <cell r="K94">
            <v>3274</v>
          </cell>
          <cell r="L94" t="str">
            <v>Validado Correctamente</v>
          </cell>
          <cell r="M94" t="str">
            <v>SI</v>
          </cell>
          <cell r="N94">
            <v>43448.559363425928</v>
          </cell>
          <cell r="O94">
            <v>2031</v>
          </cell>
          <cell r="P94" t="str">
            <v>Validado Correctamente</v>
          </cell>
          <cell r="Q94" t="str">
            <v>SI</v>
          </cell>
          <cell r="R94">
            <v>43423.480138888888</v>
          </cell>
          <cell r="S94">
            <v>12104</v>
          </cell>
          <cell r="T94" t="str">
            <v>Validado con Errores</v>
          </cell>
          <cell r="U94" t="str">
            <v>SI</v>
          </cell>
          <cell r="V94">
            <v>43423.763009259259</v>
          </cell>
          <cell r="W94">
            <v>1417</v>
          </cell>
          <cell r="X94" t="str">
            <v>Validado Correctamente</v>
          </cell>
          <cell r="Y94" t="str">
            <v>SI</v>
          </cell>
          <cell r="Z94" t="str">
            <v>Vacio</v>
          </cell>
          <cell r="AA94" t="str">
            <v>Vacio</v>
          </cell>
          <cell r="AB94" t="str">
            <v>Vacio</v>
          </cell>
          <cell r="AC94" t="str">
            <v>Vacio</v>
          </cell>
          <cell r="AD94">
            <v>43280.443726851852</v>
          </cell>
          <cell r="AE94">
            <v>1</v>
          </cell>
          <cell r="AF94" t="str">
            <v>Validado Correctamente</v>
          </cell>
          <cell r="AG94" t="str">
            <v>NO</v>
          </cell>
          <cell r="AH94">
            <v>43280.712627314817</v>
          </cell>
          <cell r="AI94">
            <v>1206</v>
          </cell>
          <cell r="AJ94" t="str">
            <v>Validado Correctamente</v>
          </cell>
          <cell r="AK94" t="str">
            <v>NO</v>
          </cell>
          <cell r="AL94">
            <v>43269.790347222224</v>
          </cell>
          <cell r="AM94">
            <v>33</v>
          </cell>
          <cell r="AN94" t="str">
            <v>Validado Correctamente</v>
          </cell>
          <cell r="AO94" t="str">
            <v>NO</v>
          </cell>
          <cell r="AP94">
            <v>43280.638333333336</v>
          </cell>
          <cell r="AQ94">
            <v>23</v>
          </cell>
          <cell r="AR94" t="str">
            <v>Validado Correctamente</v>
          </cell>
          <cell r="AS94" t="str">
            <v>NO</v>
          </cell>
          <cell r="AT94">
            <v>43279.792256944442</v>
          </cell>
          <cell r="AU94">
            <v>49</v>
          </cell>
          <cell r="AV94" t="str">
            <v>Validado Correctamente</v>
          </cell>
          <cell r="AW94" t="str">
            <v>NO</v>
          </cell>
          <cell r="AX94">
            <v>43269.790381944447</v>
          </cell>
          <cell r="AY94">
            <v>63</v>
          </cell>
          <cell r="AZ94" t="str">
            <v>Validado Correctamente</v>
          </cell>
          <cell r="BA94" t="str">
            <v>NO</v>
          </cell>
          <cell r="BB94" t="str">
            <v>Vacio</v>
          </cell>
          <cell r="BC94" t="str">
            <v>Vacio</v>
          </cell>
          <cell r="BD94" t="str">
            <v>Vacio</v>
          </cell>
          <cell r="BE94" t="str">
            <v>Vacio</v>
          </cell>
          <cell r="BF94">
            <v>43270.504166666666</v>
          </cell>
          <cell r="BG94">
            <v>4</v>
          </cell>
          <cell r="BH94" t="str">
            <v>Validado Correctamente</v>
          </cell>
          <cell r="BI94" t="str">
            <v>NO</v>
          </cell>
          <cell r="BJ94" t="str">
            <v>Vacio</v>
          </cell>
          <cell r="BK94" t="str">
            <v>Vacio</v>
          </cell>
          <cell r="BL94" t="str">
            <v>Vacio</v>
          </cell>
          <cell r="BM94" t="str">
            <v>Vacio</v>
          </cell>
          <cell r="BN94">
            <v>43269.782546296294</v>
          </cell>
          <cell r="BO94">
            <v>134</v>
          </cell>
          <cell r="BP94" t="str">
            <v>Validado Correctamente</v>
          </cell>
          <cell r="BQ94" t="str">
            <v>NO</v>
          </cell>
          <cell r="BR94">
            <v>43299.647314814814</v>
          </cell>
          <cell r="BS94">
            <v>51</v>
          </cell>
          <cell r="BT94" t="str">
            <v>Validado Correctamente</v>
          </cell>
          <cell r="BU94" t="str">
            <v>SI</v>
          </cell>
          <cell r="BV94">
            <v>43279.686666666668</v>
          </cell>
          <cell r="BW94">
            <v>76</v>
          </cell>
          <cell r="BX94" t="str">
            <v>Validado Correctamente</v>
          </cell>
          <cell r="BY94" t="str">
            <v>NO</v>
          </cell>
          <cell r="BZ94">
            <v>43279.752581018518</v>
          </cell>
          <cell r="CA94">
            <v>118</v>
          </cell>
          <cell r="CB94" t="str">
            <v>Validado Correctamente</v>
          </cell>
          <cell r="CC94" t="str">
            <v>NO</v>
          </cell>
          <cell r="CD94">
            <v>43276.776377314818</v>
          </cell>
          <cell r="CE94">
            <v>3</v>
          </cell>
          <cell r="CF94" t="str">
            <v>Validado Correctamente</v>
          </cell>
          <cell r="CG94" t="str">
            <v>NO</v>
          </cell>
          <cell r="CH94">
            <v>43276.74527777778</v>
          </cell>
          <cell r="CI94">
            <v>51</v>
          </cell>
          <cell r="CJ94" t="str">
            <v>Validado Correctamente</v>
          </cell>
          <cell r="CK94" t="str">
            <v>NO</v>
          </cell>
          <cell r="CL94">
            <v>43277.501377314817</v>
          </cell>
          <cell r="CM94">
            <v>4</v>
          </cell>
          <cell r="CN94" t="str">
            <v>Validado Correctamente</v>
          </cell>
          <cell r="CO94" t="str">
            <v>NO</v>
          </cell>
          <cell r="CP94">
            <v>43278.472210648149</v>
          </cell>
          <cell r="CQ94" t="str">
            <v>CARGUE 0</v>
          </cell>
          <cell r="CR94" t="str">
            <v>Cargue en cero</v>
          </cell>
          <cell r="CS94" t="str">
            <v>NO</v>
          </cell>
          <cell r="CT94">
            <v>43278.624513888892</v>
          </cell>
          <cell r="CU94">
            <v>5</v>
          </cell>
          <cell r="CV94" t="str">
            <v>Validado Correctamente</v>
          </cell>
          <cell r="CW94" t="str">
            <v>NO</v>
          </cell>
        </row>
        <row r="95">
          <cell r="A95">
            <v>1813</v>
          </cell>
          <cell r="B95" t="str">
            <v>UNIVERSIDAD DE LOS ANDES</v>
          </cell>
          <cell r="C95" t="str">
            <v>PRIVADA</v>
          </cell>
          <cell r="D95" t="str">
            <v>Universidad</v>
          </cell>
          <cell r="E95" t="str">
            <v>Vacio</v>
          </cell>
          <cell r="F95">
            <v>43271.524629629632</v>
          </cell>
          <cell r="G95">
            <v>7968</v>
          </cell>
          <cell r="H95" t="str">
            <v>Validado Correctamente</v>
          </cell>
          <cell r="I95" t="str">
            <v>NO</v>
          </cell>
          <cell r="J95">
            <v>43271.557743055557</v>
          </cell>
          <cell r="K95">
            <v>4938</v>
          </cell>
          <cell r="L95" t="str">
            <v>Validado Correctamente</v>
          </cell>
          <cell r="M95" t="str">
            <v>NO</v>
          </cell>
          <cell r="N95">
            <v>43468.417384259257</v>
          </cell>
          <cell r="O95">
            <v>2742</v>
          </cell>
          <cell r="P95" t="str">
            <v>Validado Correctamente</v>
          </cell>
          <cell r="Q95" t="str">
            <v>SI</v>
          </cell>
          <cell r="R95">
            <v>43468.439166666663</v>
          </cell>
          <cell r="S95">
            <v>22922</v>
          </cell>
          <cell r="T95" t="str">
            <v>Validado Correctamente</v>
          </cell>
          <cell r="U95" t="str">
            <v>SI</v>
          </cell>
          <cell r="V95">
            <v>43293.520497685182</v>
          </cell>
          <cell r="W95">
            <v>2514</v>
          </cell>
          <cell r="X95" t="str">
            <v>Validado Correctamente</v>
          </cell>
          <cell r="Y95" t="str">
            <v>NO</v>
          </cell>
          <cell r="Z95">
            <v>43011.408773148149</v>
          </cell>
          <cell r="AA95">
            <v>154</v>
          </cell>
          <cell r="AB95" t="str">
            <v>Validado Correctamente</v>
          </cell>
          <cell r="AC95" t="str">
            <v>SI</v>
          </cell>
          <cell r="AD95">
            <v>43273.493796296294</v>
          </cell>
          <cell r="AE95">
            <v>31</v>
          </cell>
          <cell r="AF95" t="str">
            <v>Validado Correctamente</v>
          </cell>
          <cell r="AG95" t="str">
            <v>NO</v>
          </cell>
          <cell r="AH95">
            <v>43280.616828703707</v>
          </cell>
          <cell r="AI95">
            <v>1708</v>
          </cell>
          <cell r="AJ95" t="str">
            <v>Validado Correctamente</v>
          </cell>
          <cell r="AK95" t="str">
            <v>NO</v>
          </cell>
          <cell r="AL95">
            <v>43272.587245370371</v>
          </cell>
          <cell r="AM95">
            <v>236</v>
          </cell>
          <cell r="AN95" t="str">
            <v>Validado Correctamente</v>
          </cell>
          <cell r="AO95" t="str">
            <v>NO</v>
          </cell>
          <cell r="AP95">
            <v>43276.776412037034</v>
          </cell>
          <cell r="AQ95">
            <v>112</v>
          </cell>
          <cell r="AR95" t="str">
            <v>Validado Correctamente</v>
          </cell>
          <cell r="AS95" t="str">
            <v>NO</v>
          </cell>
          <cell r="AT95">
            <v>43277.426736111112</v>
          </cell>
          <cell r="AU95">
            <v>201</v>
          </cell>
          <cell r="AV95" t="str">
            <v>Validado Correctamente</v>
          </cell>
          <cell r="AW95" t="str">
            <v>NO</v>
          </cell>
          <cell r="AX95">
            <v>43273.493692129632</v>
          </cell>
          <cell r="AY95">
            <v>216</v>
          </cell>
          <cell r="AZ95" t="str">
            <v>Validado Correctamente</v>
          </cell>
          <cell r="BA95" t="str">
            <v>NO</v>
          </cell>
          <cell r="BB95" t="str">
            <v>Vacio</v>
          </cell>
          <cell r="BC95" t="str">
            <v>Vacio</v>
          </cell>
          <cell r="BD95" t="str">
            <v>Vacio</v>
          </cell>
          <cell r="BE95" t="str">
            <v>Vacio</v>
          </cell>
          <cell r="BF95" t="str">
            <v>Vacio</v>
          </cell>
          <cell r="BG95" t="str">
            <v>Vacio</v>
          </cell>
          <cell r="BH95" t="str">
            <v>Vacio</v>
          </cell>
          <cell r="BI95" t="str">
            <v>Vacio</v>
          </cell>
          <cell r="BJ95">
            <v>43272.712094907409</v>
          </cell>
          <cell r="BK95" t="str">
            <v>CARGUE 0</v>
          </cell>
          <cell r="BL95" t="str">
            <v>Cargue en cero</v>
          </cell>
          <cell r="BM95" t="str">
            <v>NO</v>
          </cell>
          <cell r="BN95" t="str">
            <v>Vacio</v>
          </cell>
          <cell r="BO95" t="str">
            <v>Vacio</v>
          </cell>
          <cell r="BP95" t="str">
            <v>Vacio</v>
          </cell>
          <cell r="BQ95" t="str">
            <v>Vacio</v>
          </cell>
          <cell r="BR95" t="str">
            <v>Vacio</v>
          </cell>
          <cell r="BS95" t="str">
            <v>Vacio</v>
          </cell>
          <cell r="BT95" t="str">
            <v>Vacio</v>
          </cell>
          <cell r="BU95" t="str">
            <v>Vacio</v>
          </cell>
          <cell r="BV95">
            <v>43276.440115740741</v>
          </cell>
          <cell r="BW95">
            <v>166</v>
          </cell>
          <cell r="BX95" t="str">
            <v>Validado Correctamente</v>
          </cell>
          <cell r="BY95" t="str">
            <v>NO</v>
          </cell>
          <cell r="BZ95">
            <v>43277.606261574074</v>
          </cell>
          <cell r="CA95">
            <v>69</v>
          </cell>
          <cell r="CB95" t="str">
            <v>Validado Correctamente</v>
          </cell>
          <cell r="CC95" t="str">
            <v>NO</v>
          </cell>
          <cell r="CD95" t="str">
            <v>Vacio</v>
          </cell>
          <cell r="CE95" t="str">
            <v>Vacio</v>
          </cell>
          <cell r="CF95" t="str">
            <v>Vacio</v>
          </cell>
          <cell r="CG95" t="str">
            <v>Vacio</v>
          </cell>
          <cell r="CH95">
            <v>43272.711851851855</v>
          </cell>
          <cell r="CI95" t="str">
            <v>CARGUE 0</v>
          </cell>
          <cell r="CJ95" t="str">
            <v>Cargue en cero</v>
          </cell>
          <cell r="CK95" t="str">
            <v>NO</v>
          </cell>
          <cell r="CL95">
            <v>43272.71230324074</v>
          </cell>
          <cell r="CM95" t="str">
            <v>CARGUE 0</v>
          </cell>
          <cell r="CN95" t="str">
            <v>Cargue en cero</v>
          </cell>
          <cell r="CO95" t="str">
            <v>NO</v>
          </cell>
          <cell r="CP95">
            <v>43278.612569444442</v>
          </cell>
          <cell r="CQ95">
            <v>298</v>
          </cell>
          <cell r="CR95" t="str">
            <v>Validado Correctamente</v>
          </cell>
          <cell r="CS95" t="str">
            <v>NO</v>
          </cell>
          <cell r="CT95">
            <v>43272.712372685186</v>
          </cell>
          <cell r="CU95" t="str">
            <v>CARGUE 0</v>
          </cell>
          <cell r="CV95" t="str">
            <v>Cargue en cero</v>
          </cell>
          <cell r="CW95" t="str">
            <v>NO</v>
          </cell>
        </row>
        <row r="96">
          <cell r="A96">
            <v>1814</v>
          </cell>
          <cell r="B96" t="str">
            <v>UNIVERSIDAD AUTONOMA LATINOAMERICANA-UNAULA-</v>
          </cell>
          <cell r="C96" t="str">
            <v>PRIVADA</v>
          </cell>
          <cell r="D96" t="str">
            <v>Universidad</v>
          </cell>
          <cell r="E96" t="str">
            <v>Vacio</v>
          </cell>
          <cell r="F96">
            <v>43276.633240740739</v>
          </cell>
          <cell r="G96">
            <v>1864</v>
          </cell>
          <cell r="H96" t="str">
            <v>Validado Correctamente</v>
          </cell>
          <cell r="I96" t="str">
            <v>NO</v>
          </cell>
          <cell r="J96">
            <v>43276.675127314818</v>
          </cell>
          <cell r="K96">
            <v>1798</v>
          </cell>
          <cell r="L96" t="str">
            <v>Validado Correctamente</v>
          </cell>
          <cell r="M96" t="str">
            <v>NO</v>
          </cell>
          <cell r="N96">
            <v>43276.866076388891</v>
          </cell>
          <cell r="O96">
            <v>1193</v>
          </cell>
          <cell r="P96" t="str">
            <v>Validado Correctamente</v>
          </cell>
          <cell r="Q96" t="str">
            <v>NO</v>
          </cell>
          <cell r="R96">
            <v>43276.933819444443</v>
          </cell>
          <cell r="S96">
            <v>5799</v>
          </cell>
          <cell r="T96" t="str">
            <v>Validado Correctamente</v>
          </cell>
          <cell r="U96" t="str">
            <v>NO</v>
          </cell>
          <cell r="V96">
            <v>43445.940682870372</v>
          </cell>
          <cell r="W96">
            <v>445</v>
          </cell>
          <cell r="X96" t="str">
            <v>Validado Correctamente</v>
          </cell>
          <cell r="Y96" t="str">
            <v>SI</v>
          </cell>
          <cell r="Z96">
            <v>42993.680231481485</v>
          </cell>
          <cell r="AA96">
            <v>26</v>
          </cell>
          <cell r="AB96" t="str">
            <v>Validado Correctamente</v>
          </cell>
          <cell r="AC96" t="str">
            <v>Vacio</v>
          </cell>
          <cell r="AD96" t="str">
            <v>Vacio</v>
          </cell>
          <cell r="AE96" t="str">
            <v>Vacio</v>
          </cell>
          <cell r="AF96" t="str">
            <v>Vacio</v>
          </cell>
          <cell r="AG96" t="str">
            <v>Vacio</v>
          </cell>
          <cell r="AH96">
            <v>43454.844571759262</v>
          </cell>
          <cell r="AI96">
            <v>613</v>
          </cell>
          <cell r="AJ96" t="str">
            <v>Validado Correctamente</v>
          </cell>
          <cell r="AK96" t="str">
            <v>SI</v>
          </cell>
          <cell r="AL96" t="str">
            <v>Vacio</v>
          </cell>
          <cell r="AM96" t="str">
            <v>Vacio</v>
          </cell>
          <cell r="AN96" t="str">
            <v>Vacio</v>
          </cell>
          <cell r="AO96" t="str">
            <v>Vacio</v>
          </cell>
          <cell r="AP96" t="str">
            <v>Vacio</v>
          </cell>
          <cell r="AQ96" t="str">
            <v>Vacio</v>
          </cell>
          <cell r="AR96" t="str">
            <v>Vacio</v>
          </cell>
          <cell r="AS96" t="str">
            <v>Vacio</v>
          </cell>
          <cell r="AT96" t="str">
            <v>Vacio</v>
          </cell>
          <cell r="AU96" t="str">
            <v>Vacio</v>
          </cell>
          <cell r="AV96" t="str">
            <v>Vacio</v>
          </cell>
          <cell r="AW96" t="str">
            <v>Vacio</v>
          </cell>
          <cell r="AX96" t="str">
            <v>Vacio</v>
          </cell>
          <cell r="AY96" t="str">
            <v>Vacio</v>
          </cell>
          <cell r="AZ96" t="str">
            <v>Vacio</v>
          </cell>
          <cell r="BA96" t="str">
            <v>Vacio</v>
          </cell>
          <cell r="BB96" t="str">
            <v>Vacio</v>
          </cell>
          <cell r="BC96" t="str">
            <v>Vacio</v>
          </cell>
          <cell r="BD96" t="str">
            <v>Vacio</v>
          </cell>
          <cell r="BE96" t="str">
            <v>Vacio</v>
          </cell>
          <cell r="BF96" t="str">
            <v>Vacio</v>
          </cell>
          <cell r="BG96" t="str">
            <v>Vacio</v>
          </cell>
          <cell r="BH96" t="str">
            <v>Vacio</v>
          </cell>
          <cell r="BI96" t="str">
            <v>Vacio</v>
          </cell>
          <cell r="BJ96" t="str">
            <v>Vacio</v>
          </cell>
          <cell r="BK96" t="str">
            <v>Vacio</v>
          </cell>
          <cell r="BL96" t="str">
            <v>Vacio</v>
          </cell>
          <cell r="BM96" t="str">
            <v>Vacio</v>
          </cell>
          <cell r="BN96" t="str">
            <v>Vacio</v>
          </cell>
          <cell r="BO96" t="str">
            <v>Vacio</v>
          </cell>
          <cell r="BP96" t="str">
            <v>Vacio</v>
          </cell>
          <cell r="BQ96" t="str">
            <v>Vacio</v>
          </cell>
          <cell r="BR96" t="str">
            <v>Vacio</v>
          </cell>
          <cell r="BS96" t="str">
            <v>Vacio</v>
          </cell>
          <cell r="BT96" t="str">
            <v>Vacio</v>
          </cell>
          <cell r="BU96" t="str">
            <v>Vacio</v>
          </cell>
          <cell r="BV96" t="str">
            <v>Vacio</v>
          </cell>
          <cell r="BW96" t="str">
            <v>Vacio</v>
          </cell>
          <cell r="BX96" t="str">
            <v>Vacio</v>
          </cell>
          <cell r="BY96" t="str">
            <v>Vacio</v>
          </cell>
          <cell r="BZ96" t="str">
            <v>Vacio</v>
          </cell>
          <cell r="CA96" t="str">
            <v>Vacio</v>
          </cell>
          <cell r="CB96" t="str">
            <v>Vacio</v>
          </cell>
          <cell r="CC96" t="str">
            <v>Vacio</v>
          </cell>
          <cell r="CD96" t="str">
            <v>Vacio</v>
          </cell>
          <cell r="CE96" t="str">
            <v>Vacio</v>
          </cell>
          <cell r="CF96" t="str">
            <v>Vacio</v>
          </cell>
          <cell r="CG96" t="str">
            <v>Vacio</v>
          </cell>
          <cell r="CH96" t="str">
            <v>Vacio</v>
          </cell>
          <cell r="CI96" t="str">
            <v>Vacio</v>
          </cell>
          <cell r="CJ96" t="str">
            <v>Vacio</v>
          </cell>
          <cell r="CK96" t="str">
            <v>Vacio</v>
          </cell>
          <cell r="CL96" t="str">
            <v>Vacio</v>
          </cell>
          <cell r="CM96" t="str">
            <v>Vacio</v>
          </cell>
          <cell r="CN96" t="str">
            <v>Vacio</v>
          </cell>
          <cell r="CO96" t="str">
            <v>Vacio</v>
          </cell>
          <cell r="CP96" t="str">
            <v>Vacio</v>
          </cell>
          <cell r="CQ96" t="str">
            <v>Vacio</v>
          </cell>
          <cell r="CR96" t="str">
            <v>Vacio</v>
          </cell>
          <cell r="CS96" t="str">
            <v>Vacio</v>
          </cell>
          <cell r="CT96" t="str">
            <v>Vacio</v>
          </cell>
          <cell r="CU96" t="str">
            <v>Vacio</v>
          </cell>
          <cell r="CV96" t="str">
            <v>Vacio</v>
          </cell>
          <cell r="CW96" t="str">
            <v>Vacio</v>
          </cell>
        </row>
        <row r="97">
          <cell r="A97">
            <v>1815</v>
          </cell>
          <cell r="B97" t="str">
            <v>CORPORACION UNIVERSIDAD PILOTO DE COLOMBIA</v>
          </cell>
          <cell r="C97" t="str">
            <v>PRIVADA</v>
          </cell>
          <cell r="D97" t="str">
            <v>Universidad</v>
          </cell>
          <cell r="E97" t="str">
            <v>Vacio</v>
          </cell>
          <cell r="F97">
            <v>43278.677337962959</v>
          </cell>
          <cell r="G97">
            <v>1932</v>
          </cell>
          <cell r="H97" t="str">
            <v>Validado Correctamente</v>
          </cell>
          <cell r="I97" t="str">
            <v>NO</v>
          </cell>
          <cell r="J97">
            <v>43278.736157407409</v>
          </cell>
          <cell r="K97">
            <v>1879</v>
          </cell>
          <cell r="L97" t="str">
            <v>Validado Correctamente</v>
          </cell>
          <cell r="M97" t="str">
            <v>NO</v>
          </cell>
          <cell r="N97">
            <v>43280.385069444441</v>
          </cell>
          <cell r="O97">
            <v>1430</v>
          </cell>
          <cell r="P97" t="str">
            <v>Validado Correctamente</v>
          </cell>
          <cell r="Q97" t="str">
            <v>NO</v>
          </cell>
          <cell r="R97">
            <v>43281.959039351852</v>
          </cell>
          <cell r="S97">
            <v>7921</v>
          </cell>
          <cell r="T97" t="str">
            <v>Validado Correctamente</v>
          </cell>
          <cell r="U97" t="str">
            <v>Vacio</v>
          </cell>
          <cell r="V97">
            <v>43299.615115740744</v>
          </cell>
          <cell r="W97">
            <v>825</v>
          </cell>
          <cell r="X97" t="str">
            <v>Validado Correctamente</v>
          </cell>
          <cell r="Y97" t="str">
            <v>NO</v>
          </cell>
          <cell r="Z97" t="str">
            <v>Vacio</v>
          </cell>
          <cell r="AA97" t="str">
            <v>Vacio</v>
          </cell>
          <cell r="AB97" t="str">
            <v>Vacio</v>
          </cell>
          <cell r="AC97" t="str">
            <v>Vacio</v>
          </cell>
          <cell r="AD97">
            <v>43444.682337962964</v>
          </cell>
          <cell r="AE97">
            <v>60</v>
          </cell>
          <cell r="AF97" t="str">
            <v>Validado Correctamente</v>
          </cell>
          <cell r="AG97" t="str">
            <v>SI</v>
          </cell>
          <cell r="AH97">
            <v>43433.004479166666</v>
          </cell>
          <cell r="AI97">
            <v>522</v>
          </cell>
          <cell r="AJ97" t="str">
            <v>Validado Correctamente</v>
          </cell>
          <cell r="AK97" t="str">
            <v>SI</v>
          </cell>
          <cell r="AL97">
            <v>43445.412905092591</v>
          </cell>
          <cell r="AM97">
            <v>13</v>
          </cell>
          <cell r="AN97" t="str">
            <v>Validado Correctamente</v>
          </cell>
          <cell r="AO97" t="str">
            <v>SI</v>
          </cell>
          <cell r="AP97">
            <v>43444.41914351852</v>
          </cell>
          <cell r="AQ97">
            <v>3</v>
          </cell>
          <cell r="AR97" t="str">
            <v>Validado Correctamente</v>
          </cell>
          <cell r="AS97" t="str">
            <v>SI</v>
          </cell>
          <cell r="AT97">
            <v>43444.366493055553</v>
          </cell>
          <cell r="AU97">
            <v>6</v>
          </cell>
          <cell r="AV97" t="str">
            <v>Validado Correctamente</v>
          </cell>
          <cell r="AW97" t="str">
            <v>SI</v>
          </cell>
          <cell r="AX97">
            <v>43444.355497685188</v>
          </cell>
          <cell r="AY97">
            <v>16</v>
          </cell>
          <cell r="AZ97" t="str">
            <v>Validado Correctamente</v>
          </cell>
          <cell r="BA97" t="str">
            <v>SI</v>
          </cell>
          <cell r="BB97">
            <v>43445.658900462964</v>
          </cell>
          <cell r="BC97" t="str">
            <v>CARGUE 0</v>
          </cell>
          <cell r="BD97" t="str">
            <v>Cargue en cero</v>
          </cell>
          <cell r="BE97" t="str">
            <v>SI</v>
          </cell>
          <cell r="BF97">
            <v>43445.660092592596</v>
          </cell>
          <cell r="BG97" t="str">
            <v>CARGUE 0</v>
          </cell>
          <cell r="BH97" t="str">
            <v>Cargue en cero</v>
          </cell>
          <cell r="BI97" t="str">
            <v>SI</v>
          </cell>
          <cell r="BJ97">
            <v>43444.665011574078</v>
          </cell>
          <cell r="BK97" t="str">
            <v>CARGUE 0</v>
          </cell>
          <cell r="BL97" t="str">
            <v>Cargue en cero</v>
          </cell>
          <cell r="BM97" t="str">
            <v>SI</v>
          </cell>
          <cell r="BN97">
            <v>43441.416296296295</v>
          </cell>
          <cell r="BO97">
            <v>103</v>
          </cell>
          <cell r="BP97" t="str">
            <v>Validado Correctamente</v>
          </cell>
          <cell r="BQ97" t="str">
            <v>SI</v>
          </cell>
          <cell r="BR97">
            <v>43444.779641203706</v>
          </cell>
          <cell r="BS97" t="str">
            <v>CARGUE 0</v>
          </cell>
          <cell r="BT97" t="str">
            <v>Cargue en cero</v>
          </cell>
          <cell r="BU97" t="str">
            <v>SI</v>
          </cell>
          <cell r="BV97">
            <v>43444.823946759258</v>
          </cell>
          <cell r="BW97">
            <v>64</v>
          </cell>
          <cell r="BX97" t="str">
            <v>Validado Correctamente</v>
          </cell>
          <cell r="BY97" t="str">
            <v>SI</v>
          </cell>
          <cell r="BZ97" t="str">
            <v>Vacio</v>
          </cell>
          <cell r="CA97" t="str">
            <v>Vacio</v>
          </cell>
          <cell r="CB97" t="str">
            <v>Validado Correctamente</v>
          </cell>
          <cell r="CC97" t="str">
            <v>Vacio</v>
          </cell>
          <cell r="CD97">
            <v>43445.636250000003</v>
          </cell>
          <cell r="CE97" t="str">
            <v>CARGUE 0</v>
          </cell>
          <cell r="CF97" t="str">
            <v>Cargue en cero</v>
          </cell>
          <cell r="CG97" t="str">
            <v>SI</v>
          </cell>
          <cell r="CH97">
            <v>43445.687395833331</v>
          </cell>
          <cell r="CI97">
            <v>1</v>
          </cell>
          <cell r="CJ97" t="str">
            <v>Validado Correctamente</v>
          </cell>
          <cell r="CK97" t="str">
            <v>SI</v>
          </cell>
          <cell r="CL97">
            <v>43444.813726851855</v>
          </cell>
          <cell r="CM97">
            <v>35</v>
          </cell>
          <cell r="CN97" t="str">
            <v>Validado Correctamente</v>
          </cell>
          <cell r="CO97" t="str">
            <v>SI</v>
          </cell>
          <cell r="CP97">
            <v>43444.820891203701</v>
          </cell>
          <cell r="CQ97">
            <v>1</v>
          </cell>
          <cell r="CR97" t="str">
            <v>Validado Correctamente</v>
          </cell>
          <cell r="CS97" t="str">
            <v>SI</v>
          </cell>
          <cell r="CT97">
            <v>43445.636967592596</v>
          </cell>
          <cell r="CU97" t="str">
            <v>CARGUE 0</v>
          </cell>
          <cell r="CV97" t="str">
            <v>Cargue en cero</v>
          </cell>
          <cell r="CW97" t="str">
            <v>SI</v>
          </cell>
        </row>
        <row r="98">
          <cell r="A98">
            <v>1816</v>
          </cell>
          <cell r="B98" t="str">
            <v>UNIVERSIDAD COOPERATIVA DE COLOMBIA</v>
          </cell>
          <cell r="C98" t="str">
            <v>PRIVADA</v>
          </cell>
          <cell r="D98" t="str">
            <v>Universidad</v>
          </cell>
          <cell r="E98" t="str">
            <v>1818</v>
          </cell>
          <cell r="F98">
            <v>43362.364699074074</v>
          </cell>
          <cell r="G98">
            <v>1980</v>
          </cell>
          <cell r="H98" t="str">
            <v>Validado Correctamente</v>
          </cell>
          <cell r="I98" t="str">
            <v>SI</v>
          </cell>
          <cell r="J98">
            <v>43362.375324074077</v>
          </cell>
          <cell r="K98">
            <v>1067</v>
          </cell>
          <cell r="L98" t="str">
            <v>Validado Correctamente</v>
          </cell>
          <cell r="M98" t="str">
            <v>SI</v>
          </cell>
          <cell r="N98">
            <v>43362.411180555559</v>
          </cell>
          <cell r="O98">
            <v>689</v>
          </cell>
          <cell r="P98" t="str">
            <v>Validado Correctamente</v>
          </cell>
          <cell r="Q98" t="str">
            <v>SI</v>
          </cell>
          <cell r="R98">
            <v>43398.607777777775</v>
          </cell>
          <cell r="S98">
            <v>4202</v>
          </cell>
          <cell r="T98" t="str">
            <v>Validado Correctamente</v>
          </cell>
          <cell r="U98" t="str">
            <v>SI</v>
          </cell>
          <cell r="V98">
            <v>43298.478136574071</v>
          </cell>
          <cell r="W98">
            <v>364</v>
          </cell>
          <cell r="X98" t="str">
            <v>Validado Correctamente</v>
          </cell>
          <cell r="Y98" t="str">
            <v>NO</v>
          </cell>
          <cell r="Z98" t="str">
            <v>Vacio</v>
          </cell>
          <cell r="AA98" t="str">
            <v>Vacio</v>
          </cell>
          <cell r="AB98" t="str">
            <v>Vacio</v>
          </cell>
          <cell r="AC98" t="str">
            <v>Vacio</v>
          </cell>
          <cell r="AD98">
            <v>43277.669768518521</v>
          </cell>
          <cell r="AE98">
            <v>1</v>
          </cell>
          <cell r="AF98" t="str">
            <v>Validado Correctamente</v>
          </cell>
          <cell r="AG98" t="str">
            <v>NO</v>
          </cell>
          <cell r="AH98">
            <v>43271.672280092593</v>
          </cell>
          <cell r="AI98">
            <v>616</v>
          </cell>
          <cell r="AJ98" t="str">
            <v>Validado Correctamente</v>
          </cell>
          <cell r="AK98" t="str">
            <v>NO</v>
          </cell>
          <cell r="AL98">
            <v>43273.59915509259</v>
          </cell>
          <cell r="AM98">
            <v>12</v>
          </cell>
          <cell r="AN98" t="str">
            <v>Validado Correctamente</v>
          </cell>
          <cell r="AO98" t="str">
            <v>NO</v>
          </cell>
          <cell r="AP98" t="str">
            <v>Vacio</v>
          </cell>
          <cell r="AQ98" t="str">
            <v>Vacio</v>
          </cell>
          <cell r="AR98" t="str">
            <v>Vacio</v>
          </cell>
          <cell r="AS98" t="str">
            <v>Vacio</v>
          </cell>
          <cell r="AT98" t="str">
            <v>Vacio</v>
          </cell>
          <cell r="AU98" t="str">
            <v>Vacio</v>
          </cell>
          <cell r="AV98" t="str">
            <v>Vacio</v>
          </cell>
          <cell r="AW98" t="str">
            <v>Vacio</v>
          </cell>
          <cell r="AX98">
            <v>43273.430821759262</v>
          </cell>
          <cell r="AY98">
            <v>10</v>
          </cell>
          <cell r="AZ98" t="str">
            <v>Validado Correctamente</v>
          </cell>
          <cell r="BA98" t="str">
            <v>NO</v>
          </cell>
          <cell r="BB98" t="str">
            <v>Vacio</v>
          </cell>
          <cell r="BC98" t="str">
            <v>Vacio</v>
          </cell>
          <cell r="BD98" t="str">
            <v>Vacio</v>
          </cell>
          <cell r="BE98" t="str">
            <v>Vacio</v>
          </cell>
          <cell r="BF98">
            <v>43276.671782407408</v>
          </cell>
          <cell r="BG98">
            <v>5</v>
          </cell>
          <cell r="BH98" t="str">
            <v>Validado Correctamente</v>
          </cell>
          <cell r="BI98" t="str">
            <v>NO</v>
          </cell>
          <cell r="BJ98" t="str">
            <v>Vacio</v>
          </cell>
          <cell r="BK98" t="str">
            <v>Vacio</v>
          </cell>
          <cell r="BL98" t="str">
            <v>Vacio</v>
          </cell>
          <cell r="BM98" t="str">
            <v>Vacio</v>
          </cell>
          <cell r="BN98">
            <v>43272.659467592595</v>
          </cell>
          <cell r="BO98">
            <v>126</v>
          </cell>
          <cell r="BP98" t="str">
            <v>Validado Correctamente</v>
          </cell>
          <cell r="BQ98" t="str">
            <v>NO</v>
          </cell>
          <cell r="BR98" t="str">
            <v>Vacio</v>
          </cell>
          <cell r="BS98" t="str">
            <v>Vacio</v>
          </cell>
          <cell r="BT98" t="str">
            <v>Vacio</v>
          </cell>
          <cell r="BU98" t="str">
            <v>Vacio</v>
          </cell>
          <cell r="BV98">
            <v>43280.358425925922</v>
          </cell>
          <cell r="BW98">
            <v>76</v>
          </cell>
          <cell r="BX98" t="str">
            <v>Validado Correctamente</v>
          </cell>
          <cell r="BY98" t="str">
            <v>NO</v>
          </cell>
          <cell r="BZ98">
            <v>43278.680486111109</v>
          </cell>
          <cell r="CA98">
            <v>19</v>
          </cell>
          <cell r="CB98" t="str">
            <v>Validado Correctamente</v>
          </cell>
          <cell r="CC98" t="str">
            <v>NO</v>
          </cell>
          <cell r="CD98" t="str">
            <v>Vacio</v>
          </cell>
          <cell r="CE98" t="str">
            <v>Vacio</v>
          </cell>
          <cell r="CF98" t="str">
            <v>Vacio</v>
          </cell>
          <cell r="CG98" t="str">
            <v>Vacio</v>
          </cell>
          <cell r="CH98">
            <v>43280.336655092593</v>
          </cell>
          <cell r="CI98">
            <v>5</v>
          </cell>
          <cell r="CJ98" t="str">
            <v>Validado Correctamente</v>
          </cell>
          <cell r="CK98" t="str">
            <v>NO</v>
          </cell>
          <cell r="CL98">
            <v>43279.32775462963</v>
          </cell>
          <cell r="CM98">
            <v>8</v>
          </cell>
          <cell r="CN98" t="str">
            <v>Validado Correctamente</v>
          </cell>
          <cell r="CO98" t="str">
            <v>NO</v>
          </cell>
          <cell r="CP98">
            <v>43278.69703703704</v>
          </cell>
          <cell r="CQ98">
            <v>3</v>
          </cell>
          <cell r="CR98" t="str">
            <v>Validado Correctamente</v>
          </cell>
          <cell r="CS98" t="str">
            <v>NO</v>
          </cell>
          <cell r="CT98">
            <v>43279.583368055559</v>
          </cell>
          <cell r="CU98">
            <v>6</v>
          </cell>
          <cell r="CV98" t="str">
            <v>Validado Correctamente</v>
          </cell>
          <cell r="CW98" t="str">
            <v>NO</v>
          </cell>
        </row>
        <row r="99">
          <cell r="A99">
            <v>1817</v>
          </cell>
          <cell r="B99" t="str">
            <v>UNIVERSIDAD COOPERATIVA DE COLOMBIA</v>
          </cell>
          <cell r="C99" t="str">
            <v>PRIVADA</v>
          </cell>
          <cell r="D99" t="str">
            <v>Universidad</v>
          </cell>
          <cell r="E99" t="str">
            <v>1818</v>
          </cell>
          <cell r="F99">
            <v>43235.587002314816</v>
          </cell>
          <cell r="G99">
            <v>1133</v>
          </cell>
          <cell r="H99" t="str">
            <v>Validado Correctamente</v>
          </cell>
          <cell r="I99" t="str">
            <v>NO</v>
          </cell>
          <cell r="J99">
            <v>43235.596215277779</v>
          </cell>
          <cell r="K99">
            <v>968</v>
          </cell>
          <cell r="L99" t="str">
            <v>Validado Correctamente</v>
          </cell>
          <cell r="M99" t="str">
            <v>NO</v>
          </cell>
          <cell r="N99">
            <v>43235.609583333331</v>
          </cell>
          <cell r="O99">
            <v>566</v>
          </cell>
          <cell r="P99" t="str">
            <v>Validado Correctamente</v>
          </cell>
          <cell r="Q99" t="str">
            <v>NO</v>
          </cell>
          <cell r="R99">
            <v>43398.611666666664</v>
          </cell>
          <cell r="S99">
            <v>3885</v>
          </cell>
          <cell r="T99" t="str">
            <v>Validado Correctamente</v>
          </cell>
          <cell r="U99" t="str">
            <v>SI</v>
          </cell>
          <cell r="V99">
            <v>43298.49795138889</v>
          </cell>
          <cell r="W99">
            <v>253</v>
          </cell>
          <cell r="X99" t="str">
            <v>Validado Correctamente</v>
          </cell>
          <cell r="Y99" t="str">
            <v>NO</v>
          </cell>
          <cell r="Z99" t="str">
            <v>Vacio</v>
          </cell>
          <cell r="AA99" t="str">
            <v>Vacio</v>
          </cell>
          <cell r="AB99" t="str">
            <v>Vacio</v>
          </cell>
          <cell r="AC99" t="str">
            <v>Vacio</v>
          </cell>
          <cell r="AD99">
            <v>43277.679722222223</v>
          </cell>
          <cell r="AE99">
            <v>1</v>
          </cell>
          <cell r="AF99" t="str">
            <v>Validado Correctamente</v>
          </cell>
          <cell r="AG99" t="str">
            <v>NO</v>
          </cell>
          <cell r="AH99">
            <v>43271.714907407404</v>
          </cell>
          <cell r="AI99">
            <v>290</v>
          </cell>
          <cell r="AJ99" t="str">
            <v>Validado Correctamente</v>
          </cell>
          <cell r="AK99" t="str">
            <v>NO</v>
          </cell>
          <cell r="AL99">
            <v>43273.609837962962</v>
          </cell>
          <cell r="AM99">
            <v>1</v>
          </cell>
          <cell r="AN99" t="str">
            <v>Validado Correctamente</v>
          </cell>
          <cell r="AO99" t="str">
            <v>NO</v>
          </cell>
          <cell r="AP99">
            <v>43276.375925925924</v>
          </cell>
          <cell r="AQ99">
            <v>2</v>
          </cell>
          <cell r="AR99" t="str">
            <v>Validado Correctamente</v>
          </cell>
          <cell r="AS99" t="str">
            <v>NO</v>
          </cell>
          <cell r="AT99" t="str">
            <v>Vacio</v>
          </cell>
          <cell r="AU99" t="str">
            <v>Vacio</v>
          </cell>
          <cell r="AV99" t="str">
            <v>Vacio</v>
          </cell>
          <cell r="AW99" t="str">
            <v>Vacio</v>
          </cell>
          <cell r="AX99">
            <v>43273.473437499997</v>
          </cell>
          <cell r="AY99">
            <v>13</v>
          </cell>
          <cell r="AZ99" t="str">
            <v>Validado Correctamente</v>
          </cell>
          <cell r="BA99" t="str">
            <v>NO</v>
          </cell>
          <cell r="BB99" t="str">
            <v>Vacio</v>
          </cell>
          <cell r="BC99" t="str">
            <v>Vacio</v>
          </cell>
          <cell r="BD99" t="str">
            <v>Vacio</v>
          </cell>
          <cell r="BE99" t="str">
            <v>Vacio</v>
          </cell>
          <cell r="BF99" t="str">
            <v>Vacio</v>
          </cell>
          <cell r="BG99" t="str">
            <v>Vacio</v>
          </cell>
          <cell r="BH99" t="str">
            <v>Vacio</v>
          </cell>
          <cell r="BI99" t="str">
            <v>Vacio</v>
          </cell>
          <cell r="BJ99" t="str">
            <v>Vacio</v>
          </cell>
          <cell r="BK99" t="str">
            <v>Vacio</v>
          </cell>
          <cell r="BL99" t="str">
            <v>Vacio</v>
          </cell>
          <cell r="BM99" t="str">
            <v>Vacio</v>
          </cell>
          <cell r="BN99">
            <v>43273.451898148145</v>
          </cell>
          <cell r="BO99">
            <v>126</v>
          </cell>
          <cell r="BP99" t="str">
            <v>Validado Correctamente</v>
          </cell>
          <cell r="BQ99" t="str">
            <v>NO</v>
          </cell>
          <cell r="BR99" t="str">
            <v>Vacio</v>
          </cell>
          <cell r="BS99" t="str">
            <v>Vacio</v>
          </cell>
          <cell r="BT99" t="str">
            <v>Vacio</v>
          </cell>
          <cell r="BU99" t="str">
            <v>Vacio</v>
          </cell>
          <cell r="BV99">
            <v>43280.358576388891</v>
          </cell>
          <cell r="BW99">
            <v>21</v>
          </cell>
          <cell r="BX99" t="str">
            <v>Validado Correctamente</v>
          </cell>
          <cell r="BY99" t="str">
            <v>NO</v>
          </cell>
          <cell r="BZ99">
            <v>43278.681388888886</v>
          </cell>
          <cell r="CA99">
            <v>15</v>
          </cell>
          <cell r="CB99" t="str">
            <v>Validado Correctamente</v>
          </cell>
          <cell r="CC99" t="str">
            <v>NO</v>
          </cell>
          <cell r="CD99" t="str">
            <v>Vacio</v>
          </cell>
          <cell r="CE99" t="str">
            <v>Vacio</v>
          </cell>
          <cell r="CF99" t="str">
            <v>Vacio</v>
          </cell>
          <cell r="CG99" t="str">
            <v>Vacio</v>
          </cell>
          <cell r="CH99" t="str">
            <v>Vacio</v>
          </cell>
          <cell r="CI99" t="str">
            <v>Vacio</v>
          </cell>
          <cell r="CJ99" t="str">
            <v>Vacio</v>
          </cell>
          <cell r="CK99" t="str">
            <v>Vacio</v>
          </cell>
          <cell r="CL99">
            <v>43279.338229166664</v>
          </cell>
          <cell r="CM99">
            <v>2</v>
          </cell>
          <cell r="CN99" t="str">
            <v>Validado Correctamente</v>
          </cell>
          <cell r="CO99" t="str">
            <v>NO</v>
          </cell>
          <cell r="CP99" t="str">
            <v>Vacio</v>
          </cell>
          <cell r="CQ99" t="str">
            <v>Vacio</v>
          </cell>
          <cell r="CR99" t="str">
            <v>Vacio</v>
          </cell>
          <cell r="CS99" t="str">
            <v>Vacio</v>
          </cell>
          <cell r="CT99" t="str">
            <v>Vacio</v>
          </cell>
          <cell r="CU99" t="str">
            <v>Vacio</v>
          </cell>
          <cell r="CV99" t="str">
            <v>Vacio</v>
          </cell>
          <cell r="CW99" t="str">
            <v>Vacio</v>
          </cell>
        </row>
        <row r="100">
          <cell r="A100">
            <v>1818</v>
          </cell>
          <cell r="B100" t="str">
            <v>UNIVERSIDAD COOPERATIVA DE COLOMBIA</v>
          </cell>
          <cell r="C100" t="str">
            <v>PRIVADA</v>
          </cell>
          <cell r="D100" t="str">
            <v>Universidad</v>
          </cell>
          <cell r="E100" t="str">
            <v>Vacio</v>
          </cell>
          <cell r="F100">
            <v>43236.36347222222</v>
          </cell>
          <cell r="G100">
            <v>9369</v>
          </cell>
          <cell r="H100" t="str">
            <v>Validado Correctamente</v>
          </cell>
          <cell r="I100" t="str">
            <v>NO</v>
          </cell>
          <cell r="J100">
            <v>43236.371319444443</v>
          </cell>
          <cell r="K100">
            <v>8122</v>
          </cell>
          <cell r="L100" t="str">
            <v>Validado con Errores</v>
          </cell>
          <cell r="M100" t="str">
            <v>NO</v>
          </cell>
          <cell r="N100">
            <v>43362.456145833334</v>
          </cell>
          <cell r="O100">
            <v>4831</v>
          </cell>
          <cell r="P100" t="str">
            <v>Validado Correctamente</v>
          </cell>
          <cell r="Q100" t="str">
            <v>SI</v>
          </cell>
          <cell r="R100">
            <v>43398.659317129626</v>
          </cell>
          <cell r="S100">
            <v>33072</v>
          </cell>
          <cell r="T100" t="str">
            <v>Validado Correctamente</v>
          </cell>
          <cell r="U100" t="str">
            <v>SI</v>
          </cell>
          <cell r="V100">
            <v>43298.56386574074</v>
          </cell>
          <cell r="W100">
            <v>2752</v>
          </cell>
          <cell r="X100" t="str">
            <v>Validado Correctamente</v>
          </cell>
          <cell r="Y100" t="str">
            <v>NO</v>
          </cell>
          <cell r="Z100" t="str">
            <v>Vacio</v>
          </cell>
          <cell r="AA100" t="str">
            <v>Vacio</v>
          </cell>
          <cell r="AB100" t="str">
            <v>Vacio</v>
          </cell>
          <cell r="AC100" t="str">
            <v>Vacio</v>
          </cell>
          <cell r="AD100">
            <v>43277.660034722219</v>
          </cell>
          <cell r="AE100">
            <v>1</v>
          </cell>
          <cell r="AF100" t="str">
            <v>Validado Correctamente</v>
          </cell>
          <cell r="AG100" t="str">
            <v>NO</v>
          </cell>
          <cell r="AH100">
            <v>43272.334270833337</v>
          </cell>
          <cell r="AI100">
            <v>2290</v>
          </cell>
          <cell r="AJ100" t="str">
            <v>Validado Correctamente</v>
          </cell>
          <cell r="AK100" t="str">
            <v>NO</v>
          </cell>
          <cell r="AL100">
            <v>43273.620532407411</v>
          </cell>
          <cell r="AM100">
            <v>146</v>
          </cell>
          <cell r="AN100" t="str">
            <v>Validado Correctamente</v>
          </cell>
          <cell r="AO100" t="str">
            <v>NO</v>
          </cell>
          <cell r="AP100">
            <v>43276.375937500001</v>
          </cell>
          <cell r="AQ100">
            <v>52</v>
          </cell>
          <cell r="AR100" t="str">
            <v>Validado Correctamente</v>
          </cell>
          <cell r="AS100" t="str">
            <v>NO</v>
          </cell>
          <cell r="AT100">
            <v>43276.334166666667</v>
          </cell>
          <cell r="AU100">
            <v>47</v>
          </cell>
          <cell r="AV100" t="str">
            <v>Validado Correctamente</v>
          </cell>
          <cell r="AW100" t="str">
            <v>NO</v>
          </cell>
          <cell r="AX100">
            <v>43273.493680555555</v>
          </cell>
          <cell r="AY100">
            <v>184</v>
          </cell>
          <cell r="AZ100" t="str">
            <v>Validado Correctamente</v>
          </cell>
          <cell r="BA100" t="str">
            <v>NO</v>
          </cell>
          <cell r="BB100">
            <v>43277.341550925928</v>
          </cell>
          <cell r="BC100">
            <v>2</v>
          </cell>
          <cell r="BD100" t="str">
            <v>Validado Correctamente</v>
          </cell>
          <cell r="BE100" t="str">
            <v>NO</v>
          </cell>
          <cell r="BF100">
            <v>43276.702916666669</v>
          </cell>
          <cell r="BG100">
            <v>9</v>
          </cell>
          <cell r="BH100" t="str">
            <v>Validado Correctamente</v>
          </cell>
          <cell r="BI100" t="str">
            <v>NO</v>
          </cell>
          <cell r="BJ100" t="str">
            <v>Vacio</v>
          </cell>
          <cell r="BK100" t="str">
            <v>Vacio</v>
          </cell>
          <cell r="BL100" t="str">
            <v>Vacio</v>
          </cell>
          <cell r="BM100" t="str">
            <v>Vacio</v>
          </cell>
          <cell r="BN100">
            <v>43272.65902777778</v>
          </cell>
          <cell r="BO100">
            <v>126</v>
          </cell>
          <cell r="BP100" t="str">
            <v>Validado Correctamente</v>
          </cell>
          <cell r="BQ100" t="str">
            <v>NO</v>
          </cell>
          <cell r="BR100" t="str">
            <v>Vacio</v>
          </cell>
          <cell r="BS100" t="str">
            <v>Vacio</v>
          </cell>
          <cell r="BT100" t="str">
            <v>Vacio</v>
          </cell>
          <cell r="BU100" t="str">
            <v>Vacio</v>
          </cell>
          <cell r="BV100">
            <v>43280.400243055556</v>
          </cell>
          <cell r="BW100">
            <v>275</v>
          </cell>
          <cell r="BX100" t="str">
            <v>Validado Correctamente</v>
          </cell>
          <cell r="BY100" t="str">
            <v>NO</v>
          </cell>
          <cell r="BZ100">
            <v>43278.68340277778</v>
          </cell>
          <cell r="CA100">
            <v>94</v>
          </cell>
          <cell r="CB100" t="str">
            <v>Validado Correctamente</v>
          </cell>
          <cell r="CC100" t="str">
            <v>NO</v>
          </cell>
          <cell r="CD100" t="str">
            <v>Vacio</v>
          </cell>
          <cell r="CE100" t="str">
            <v>Vacio</v>
          </cell>
          <cell r="CF100" t="str">
            <v>Vacio</v>
          </cell>
          <cell r="CG100" t="str">
            <v>Vacio</v>
          </cell>
          <cell r="CH100">
            <v>43280.336608796293</v>
          </cell>
          <cell r="CI100">
            <v>5</v>
          </cell>
          <cell r="CJ100" t="str">
            <v>Validado Correctamente</v>
          </cell>
          <cell r="CK100" t="str">
            <v>NO</v>
          </cell>
          <cell r="CL100">
            <v>43279.349074074074</v>
          </cell>
          <cell r="CM100">
            <v>23</v>
          </cell>
          <cell r="CN100" t="str">
            <v>Validado Correctamente</v>
          </cell>
          <cell r="CO100" t="str">
            <v>NO</v>
          </cell>
          <cell r="CP100">
            <v>43278.697048611109</v>
          </cell>
          <cell r="CQ100">
            <v>6</v>
          </cell>
          <cell r="CR100" t="str">
            <v>Validado Correctamente</v>
          </cell>
          <cell r="CS100" t="str">
            <v>NO</v>
          </cell>
          <cell r="CT100">
            <v>43279.658761574072</v>
          </cell>
          <cell r="CU100">
            <v>29</v>
          </cell>
          <cell r="CV100" t="str">
            <v>Validado Correctamente</v>
          </cell>
          <cell r="CW100" t="str">
            <v>NO</v>
          </cell>
        </row>
        <row r="101">
          <cell r="A101">
            <v>1819</v>
          </cell>
          <cell r="B101" t="str">
            <v>UNIVERSIDAD COOPERATIVA DE COLOMBIA</v>
          </cell>
          <cell r="C101" t="str">
            <v>PRIVADA</v>
          </cell>
          <cell r="D101" t="str">
            <v>Universidad</v>
          </cell>
          <cell r="E101" t="str">
            <v>1818</v>
          </cell>
          <cell r="F101">
            <v>43237.358275462961</v>
          </cell>
          <cell r="G101">
            <v>242</v>
          </cell>
          <cell r="H101" t="str">
            <v>Validado Correctamente</v>
          </cell>
          <cell r="I101" t="str">
            <v>NO</v>
          </cell>
          <cell r="J101">
            <v>43237.366157407407</v>
          </cell>
          <cell r="K101">
            <v>201</v>
          </cell>
          <cell r="L101" t="str">
            <v>Validado Correctamente</v>
          </cell>
          <cell r="M101" t="str">
            <v>NO</v>
          </cell>
          <cell r="N101">
            <v>43237.37703703704</v>
          </cell>
          <cell r="O101">
            <v>142</v>
          </cell>
          <cell r="P101" t="str">
            <v>Validado Correctamente</v>
          </cell>
          <cell r="Q101" t="str">
            <v>NO</v>
          </cell>
          <cell r="R101">
            <v>43398.623194444444</v>
          </cell>
          <cell r="S101">
            <v>1113</v>
          </cell>
          <cell r="T101" t="str">
            <v>Validado con Errores</v>
          </cell>
          <cell r="U101" t="str">
            <v>SI</v>
          </cell>
          <cell r="V101">
            <v>43298.571712962963</v>
          </cell>
          <cell r="W101">
            <v>101</v>
          </cell>
          <cell r="X101" t="str">
            <v>Validado Correctamente</v>
          </cell>
          <cell r="Y101" t="str">
            <v>NO</v>
          </cell>
          <cell r="Z101" t="str">
            <v>Vacio</v>
          </cell>
          <cell r="AA101" t="str">
            <v>Vacio</v>
          </cell>
          <cell r="AB101" t="str">
            <v>Vacio</v>
          </cell>
          <cell r="AC101" t="str">
            <v>Vacio</v>
          </cell>
          <cell r="AD101">
            <v>43277.690185185187</v>
          </cell>
          <cell r="AE101">
            <v>1</v>
          </cell>
          <cell r="AF101" t="str">
            <v>Validado Correctamente</v>
          </cell>
          <cell r="AG101" t="str">
            <v>NO</v>
          </cell>
          <cell r="AH101">
            <v>43272.355034722219</v>
          </cell>
          <cell r="AI101">
            <v>90</v>
          </cell>
          <cell r="AJ101" t="str">
            <v>Validado Correctamente</v>
          </cell>
          <cell r="AK101" t="str">
            <v>NO</v>
          </cell>
          <cell r="AL101" t="str">
            <v>Vacio</v>
          </cell>
          <cell r="AM101" t="str">
            <v>Vacio</v>
          </cell>
          <cell r="AN101" t="str">
            <v>Vacio</v>
          </cell>
          <cell r="AO101" t="str">
            <v>Vacio</v>
          </cell>
          <cell r="AP101" t="str">
            <v>Vacio</v>
          </cell>
          <cell r="AQ101" t="str">
            <v>Vacio</v>
          </cell>
          <cell r="AR101" t="str">
            <v>Vacio</v>
          </cell>
          <cell r="AS101" t="str">
            <v>Vacio</v>
          </cell>
          <cell r="AT101">
            <v>43276.344965277778</v>
          </cell>
          <cell r="AU101">
            <v>2</v>
          </cell>
          <cell r="AV101" t="str">
            <v>Validado Correctamente</v>
          </cell>
          <cell r="AW101" t="str">
            <v>NO</v>
          </cell>
          <cell r="AX101">
            <v>43273.556701388887</v>
          </cell>
          <cell r="AY101">
            <v>2</v>
          </cell>
          <cell r="AZ101" t="str">
            <v>Validado Correctamente</v>
          </cell>
          <cell r="BA101" t="str">
            <v>NO</v>
          </cell>
          <cell r="BB101" t="str">
            <v>Vacio</v>
          </cell>
          <cell r="BC101" t="str">
            <v>Vacio</v>
          </cell>
          <cell r="BD101" t="str">
            <v>Vacio</v>
          </cell>
          <cell r="BE101" t="str">
            <v>Vacio</v>
          </cell>
          <cell r="BF101" t="str">
            <v>Vacio</v>
          </cell>
          <cell r="BG101" t="str">
            <v>Vacio</v>
          </cell>
          <cell r="BH101" t="str">
            <v>Vacio</v>
          </cell>
          <cell r="BI101" t="str">
            <v>Vacio</v>
          </cell>
          <cell r="BJ101" t="str">
            <v>Vacio</v>
          </cell>
          <cell r="BK101" t="str">
            <v>Vacio</v>
          </cell>
          <cell r="BL101" t="str">
            <v>Vacio</v>
          </cell>
          <cell r="BM101" t="str">
            <v>Vacio</v>
          </cell>
          <cell r="BN101">
            <v>43272.660034722219</v>
          </cell>
          <cell r="BO101">
            <v>126</v>
          </cell>
          <cell r="BP101" t="str">
            <v>Validado Correctamente</v>
          </cell>
          <cell r="BQ101" t="str">
            <v>NO</v>
          </cell>
          <cell r="BR101" t="str">
            <v>Vacio</v>
          </cell>
          <cell r="BS101" t="str">
            <v>Vacio</v>
          </cell>
          <cell r="BT101" t="str">
            <v>Vacio</v>
          </cell>
          <cell r="BU101" t="str">
            <v>Vacio</v>
          </cell>
          <cell r="BV101">
            <v>43280.410393518519</v>
          </cell>
          <cell r="BW101">
            <v>9</v>
          </cell>
          <cell r="BX101" t="str">
            <v>Validado Correctamente</v>
          </cell>
          <cell r="BY101" t="str">
            <v>NO</v>
          </cell>
          <cell r="BZ101">
            <v>43278.684270833335</v>
          </cell>
          <cell r="CA101">
            <v>3</v>
          </cell>
          <cell r="CB101" t="str">
            <v>Validado Correctamente</v>
          </cell>
          <cell r="CC101" t="str">
            <v>NO</v>
          </cell>
          <cell r="CD101" t="str">
            <v>Vacio</v>
          </cell>
          <cell r="CE101" t="str">
            <v>Vacio</v>
          </cell>
          <cell r="CF101" t="str">
            <v>Vacio</v>
          </cell>
          <cell r="CG101" t="str">
            <v>Vacio</v>
          </cell>
          <cell r="CH101" t="str">
            <v>Vacio</v>
          </cell>
          <cell r="CI101" t="str">
            <v>Vacio</v>
          </cell>
          <cell r="CJ101" t="str">
            <v>Vacio</v>
          </cell>
          <cell r="CK101" t="str">
            <v>Vacio</v>
          </cell>
          <cell r="CL101">
            <v>43279.3594212963</v>
          </cell>
          <cell r="CM101">
            <v>4</v>
          </cell>
          <cell r="CN101" t="str">
            <v>Validado Correctamente</v>
          </cell>
          <cell r="CO101" t="str">
            <v>NO</v>
          </cell>
          <cell r="CP101" t="str">
            <v>Vacio</v>
          </cell>
          <cell r="CQ101" t="str">
            <v>Vacio</v>
          </cell>
          <cell r="CR101" t="str">
            <v>Vacio</v>
          </cell>
          <cell r="CS101" t="str">
            <v>Vacio</v>
          </cell>
          <cell r="CT101">
            <v>43279.691805555558</v>
          </cell>
          <cell r="CU101">
            <v>9</v>
          </cell>
          <cell r="CV101" t="str">
            <v>Validado Correctamente</v>
          </cell>
          <cell r="CW101" t="str">
            <v>NO</v>
          </cell>
        </row>
        <row r="102">
          <cell r="A102">
            <v>1820</v>
          </cell>
          <cell r="B102" t="str">
            <v>UNIVERSIDAD COOPERATIVA DE COLOMBIA</v>
          </cell>
          <cell r="C102" t="str">
            <v>PRIVADA</v>
          </cell>
          <cell r="D102" t="str">
            <v>Universidad</v>
          </cell>
          <cell r="E102" t="str">
            <v>1818</v>
          </cell>
          <cell r="F102">
            <v>43362.590740740743</v>
          </cell>
          <cell r="G102">
            <v>1440</v>
          </cell>
          <cell r="H102" t="str">
            <v>Validado Correctamente</v>
          </cell>
          <cell r="I102" t="str">
            <v>SI</v>
          </cell>
          <cell r="J102">
            <v>43362.608576388891</v>
          </cell>
          <cell r="K102">
            <v>910</v>
          </cell>
          <cell r="L102" t="str">
            <v>Validado Correctamente</v>
          </cell>
          <cell r="M102" t="str">
            <v>SI</v>
          </cell>
          <cell r="N102">
            <v>43362.623449074075</v>
          </cell>
          <cell r="O102">
            <v>570</v>
          </cell>
          <cell r="P102" t="str">
            <v>Validado Correctamente</v>
          </cell>
          <cell r="Q102" t="str">
            <v>SI</v>
          </cell>
          <cell r="R102">
            <v>43398.646597222221</v>
          </cell>
          <cell r="S102">
            <v>4162</v>
          </cell>
          <cell r="T102" t="str">
            <v>Validado Correctamente</v>
          </cell>
          <cell r="U102" t="str">
            <v>SI</v>
          </cell>
          <cell r="V102">
            <v>43298.571909722225</v>
          </cell>
          <cell r="W102">
            <v>265</v>
          </cell>
          <cell r="X102" t="str">
            <v>Validado Correctamente</v>
          </cell>
          <cell r="Y102" t="str">
            <v>NO</v>
          </cell>
          <cell r="Z102" t="str">
            <v>Vacio</v>
          </cell>
          <cell r="AA102" t="str">
            <v>Vacio</v>
          </cell>
          <cell r="AB102" t="str">
            <v>Vacio</v>
          </cell>
          <cell r="AC102" t="str">
            <v>Vacio</v>
          </cell>
          <cell r="AD102">
            <v>43277.690208333333</v>
          </cell>
          <cell r="AE102">
            <v>1</v>
          </cell>
          <cell r="AF102" t="str">
            <v>Validado Correctamente</v>
          </cell>
          <cell r="AG102" t="str">
            <v>NO</v>
          </cell>
          <cell r="AH102">
            <v>43272.440810185188</v>
          </cell>
          <cell r="AI102">
            <v>413</v>
          </cell>
          <cell r="AJ102" t="str">
            <v>Validado Correctamente</v>
          </cell>
          <cell r="AK102" t="str">
            <v>NO</v>
          </cell>
          <cell r="AL102">
            <v>43273.631180555552</v>
          </cell>
          <cell r="AM102">
            <v>22</v>
          </cell>
          <cell r="AN102" t="str">
            <v>Validado Correctamente</v>
          </cell>
          <cell r="AO102" t="str">
            <v>NO</v>
          </cell>
          <cell r="AP102">
            <v>43276.650358796294</v>
          </cell>
          <cell r="AQ102">
            <v>20</v>
          </cell>
          <cell r="AR102" t="str">
            <v>Validado Correctamente</v>
          </cell>
          <cell r="AS102" t="str">
            <v>NO</v>
          </cell>
          <cell r="AT102">
            <v>43276.344965277778</v>
          </cell>
          <cell r="AU102">
            <v>4</v>
          </cell>
          <cell r="AV102" t="str">
            <v>Validado Correctamente</v>
          </cell>
          <cell r="AW102" t="str">
            <v>NO</v>
          </cell>
          <cell r="AX102">
            <v>43273.567175925928</v>
          </cell>
          <cell r="AY102">
            <v>5</v>
          </cell>
          <cell r="AZ102" t="str">
            <v>Validado Correctamente</v>
          </cell>
          <cell r="BA102" t="str">
            <v>NO</v>
          </cell>
          <cell r="BB102" t="str">
            <v>Vacio</v>
          </cell>
          <cell r="BC102" t="str">
            <v>Vacio</v>
          </cell>
          <cell r="BD102" t="str">
            <v>Vacio</v>
          </cell>
          <cell r="BE102" t="str">
            <v>Vacio</v>
          </cell>
          <cell r="BF102">
            <v>43276.682754629626</v>
          </cell>
          <cell r="BG102">
            <v>1</v>
          </cell>
          <cell r="BH102" t="str">
            <v>Validado Correctamente</v>
          </cell>
          <cell r="BI102" t="str">
            <v>NO</v>
          </cell>
          <cell r="BJ102" t="str">
            <v>Vacio</v>
          </cell>
          <cell r="BK102" t="str">
            <v>Vacio</v>
          </cell>
          <cell r="BL102" t="str">
            <v>Vacio</v>
          </cell>
          <cell r="BM102" t="str">
            <v>Vacio</v>
          </cell>
          <cell r="BN102">
            <v>43272.660891203705</v>
          </cell>
          <cell r="BO102">
            <v>126</v>
          </cell>
          <cell r="BP102" t="str">
            <v>Validado Correctamente</v>
          </cell>
          <cell r="BQ102" t="str">
            <v>NO</v>
          </cell>
          <cell r="BR102" t="str">
            <v>Vacio</v>
          </cell>
          <cell r="BS102" t="str">
            <v>Vacio</v>
          </cell>
          <cell r="BT102" t="str">
            <v>Vacio</v>
          </cell>
          <cell r="BU102" t="str">
            <v>Vacio</v>
          </cell>
          <cell r="BV102">
            <v>43280.443483796298</v>
          </cell>
          <cell r="BW102">
            <v>47</v>
          </cell>
          <cell r="BX102" t="str">
            <v>Validado Correctamente</v>
          </cell>
          <cell r="BY102" t="str">
            <v>NO</v>
          </cell>
          <cell r="BZ102">
            <v>43278.684895833336</v>
          </cell>
          <cell r="CA102">
            <v>6</v>
          </cell>
          <cell r="CB102" t="str">
            <v>Validado Correctamente</v>
          </cell>
          <cell r="CC102" t="str">
            <v>NO</v>
          </cell>
          <cell r="CD102" t="str">
            <v>Vacio</v>
          </cell>
          <cell r="CE102" t="str">
            <v>Vacio</v>
          </cell>
          <cell r="CF102" t="str">
            <v>Vacio</v>
          </cell>
          <cell r="CG102" t="str">
            <v>Vacio</v>
          </cell>
          <cell r="CH102" t="str">
            <v>Vacio</v>
          </cell>
          <cell r="CI102" t="str">
            <v>Vacio</v>
          </cell>
          <cell r="CJ102" t="str">
            <v>Vacio</v>
          </cell>
          <cell r="CK102" t="str">
            <v>Vacio</v>
          </cell>
          <cell r="CL102">
            <v>43279.359490740739</v>
          </cell>
          <cell r="CM102">
            <v>10</v>
          </cell>
          <cell r="CN102" t="str">
            <v>Validado Correctamente</v>
          </cell>
          <cell r="CO102" t="str">
            <v>NO</v>
          </cell>
          <cell r="CP102">
            <v>43278.708622685182</v>
          </cell>
          <cell r="CQ102">
            <v>1</v>
          </cell>
          <cell r="CR102" t="str">
            <v>Validado Correctamente</v>
          </cell>
          <cell r="CS102" t="str">
            <v>NO</v>
          </cell>
          <cell r="CT102">
            <v>43279.716192129628</v>
          </cell>
          <cell r="CU102">
            <v>13</v>
          </cell>
          <cell r="CV102" t="str">
            <v>Validado Correctamente</v>
          </cell>
          <cell r="CW102" t="str">
            <v>NO</v>
          </cell>
        </row>
        <row r="103">
          <cell r="A103">
            <v>1822</v>
          </cell>
          <cell r="B103" t="str">
            <v>CORPORACION UNIVERSIDAD PILOTO DE COLOMBIA</v>
          </cell>
          <cell r="C103" t="str">
            <v>PRIVADA</v>
          </cell>
          <cell r="D103" t="str">
            <v>Universidad</v>
          </cell>
          <cell r="E103" t="str">
            <v>1815</v>
          </cell>
          <cell r="F103">
            <v>43272.405428240738</v>
          </cell>
          <cell r="G103">
            <v>356</v>
          </cell>
          <cell r="H103" t="str">
            <v>Validado Correctamente</v>
          </cell>
          <cell r="I103" t="str">
            <v>NO</v>
          </cell>
          <cell r="J103">
            <v>43272.429386574076</v>
          </cell>
          <cell r="K103">
            <v>258</v>
          </cell>
          <cell r="L103" t="str">
            <v>Validado Correctamente</v>
          </cell>
          <cell r="M103" t="str">
            <v>NO</v>
          </cell>
          <cell r="N103">
            <v>43272.470567129632</v>
          </cell>
          <cell r="O103">
            <v>236</v>
          </cell>
          <cell r="P103" t="str">
            <v>Validado Correctamente</v>
          </cell>
          <cell r="Q103" t="str">
            <v>NO</v>
          </cell>
          <cell r="R103">
            <v>43281.962500000001</v>
          </cell>
          <cell r="S103">
            <v>1508</v>
          </cell>
          <cell r="T103" t="str">
            <v>Validado Correctamente</v>
          </cell>
          <cell r="U103" t="str">
            <v>Vacio</v>
          </cell>
          <cell r="V103">
            <v>43272.719849537039</v>
          </cell>
          <cell r="W103">
            <v>123</v>
          </cell>
          <cell r="X103" t="str">
            <v>Validado Correctamente</v>
          </cell>
          <cell r="Y103" t="str">
            <v>NO</v>
          </cell>
          <cell r="Z103" t="str">
            <v>Vacio</v>
          </cell>
          <cell r="AA103" t="str">
            <v>Vacio</v>
          </cell>
          <cell r="AB103" t="str">
            <v>Vacio</v>
          </cell>
          <cell r="AC103" t="str">
            <v>Vacio</v>
          </cell>
          <cell r="AD103" t="str">
            <v>Vacio</v>
          </cell>
          <cell r="AE103" t="str">
            <v>Vacio</v>
          </cell>
          <cell r="AF103" t="str">
            <v>Vacio</v>
          </cell>
          <cell r="AG103" t="str">
            <v>Vacio</v>
          </cell>
          <cell r="AH103">
            <v>43277.987685185188</v>
          </cell>
          <cell r="AI103">
            <v>111</v>
          </cell>
          <cell r="AJ103" t="str">
            <v>Validado Correctamente</v>
          </cell>
          <cell r="AK103" t="str">
            <v>NO</v>
          </cell>
          <cell r="AL103" t="str">
            <v>Vacio</v>
          </cell>
          <cell r="AM103" t="str">
            <v>Vacio</v>
          </cell>
          <cell r="AN103" t="str">
            <v>Vacio</v>
          </cell>
          <cell r="AO103" t="str">
            <v>Vacio</v>
          </cell>
          <cell r="AP103" t="str">
            <v>Vacio</v>
          </cell>
          <cell r="AQ103" t="str">
            <v>Vacio</v>
          </cell>
          <cell r="AR103" t="str">
            <v>Vacio</v>
          </cell>
          <cell r="AS103" t="str">
            <v>Vacio</v>
          </cell>
          <cell r="AT103" t="str">
            <v>Vacio</v>
          </cell>
          <cell r="AU103" t="str">
            <v>Vacio</v>
          </cell>
          <cell r="AV103" t="str">
            <v>Vacio</v>
          </cell>
          <cell r="AW103" t="str">
            <v>Vacio</v>
          </cell>
          <cell r="AX103" t="str">
            <v>Vacio</v>
          </cell>
          <cell r="AY103" t="str">
            <v>Vacio</v>
          </cell>
          <cell r="AZ103" t="str">
            <v>Vacio</v>
          </cell>
          <cell r="BA103" t="str">
            <v>Vacio</v>
          </cell>
          <cell r="BB103" t="str">
            <v>Vacio</v>
          </cell>
          <cell r="BC103" t="str">
            <v>Vacio</v>
          </cell>
          <cell r="BD103" t="str">
            <v>Vacio</v>
          </cell>
          <cell r="BE103" t="str">
            <v>Vacio</v>
          </cell>
          <cell r="BF103" t="str">
            <v>Vacio</v>
          </cell>
          <cell r="BG103" t="str">
            <v>Vacio</v>
          </cell>
          <cell r="BH103" t="str">
            <v>Vacio</v>
          </cell>
          <cell r="BI103" t="str">
            <v>Vacio</v>
          </cell>
          <cell r="BJ103" t="str">
            <v>Vacio</v>
          </cell>
          <cell r="BK103" t="str">
            <v>Vacio</v>
          </cell>
          <cell r="BL103" t="str">
            <v>Vacio</v>
          </cell>
          <cell r="BM103" t="str">
            <v>Vacio</v>
          </cell>
          <cell r="BN103" t="str">
            <v>Vacio</v>
          </cell>
          <cell r="BO103" t="str">
            <v>Vacio</v>
          </cell>
          <cell r="BP103" t="str">
            <v>Vacio</v>
          </cell>
          <cell r="BQ103" t="str">
            <v>Vacio</v>
          </cell>
          <cell r="BR103" t="str">
            <v>Vacio</v>
          </cell>
          <cell r="BS103" t="str">
            <v>Vacio</v>
          </cell>
          <cell r="BT103" t="str">
            <v>Vacio</v>
          </cell>
          <cell r="BU103" t="str">
            <v>Vacio</v>
          </cell>
          <cell r="BV103" t="str">
            <v>Vacio</v>
          </cell>
          <cell r="BW103" t="str">
            <v>Vacio</v>
          </cell>
          <cell r="BX103" t="str">
            <v>Vacio</v>
          </cell>
          <cell r="BY103" t="str">
            <v>Vacio</v>
          </cell>
          <cell r="BZ103" t="str">
            <v>Vacio</v>
          </cell>
          <cell r="CA103" t="str">
            <v>Vacio</v>
          </cell>
          <cell r="CB103" t="str">
            <v>Vacio</v>
          </cell>
          <cell r="CC103" t="str">
            <v>Vacio</v>
          </cell>
          <cell r="CD103" t="str">
            <v>Vacio</v>
          </cell>
          <cell r="CE103" t="str">
            <v>Vacio</v>
          </cell>
          <cell r="CF103" t="str">
            <v>Vacio</v>
          </cell>
          <cell r="CG103" t="str">
            <v>Vacio</v>
          </cell>
          <cell r="CH103" t="str">
            <v>Vacio</v>
          </cell>
          <cell r="CI103" t="str">
            <v>Vacio</v>
          </cell>
          <cell r="CJ103" t="str">
            <v>Vacio</v>
          </cell>
          <cell r="CK103" t="str">
            <v>Vacio</v>
          </cell>
          <cell r="CL103" t="str">
            <v>Vacio</v>
          </cell>
          <cell r="CM103" t="str">
            <v>Vacio</v>
          </cell>
          <cell r="CN103" t="str">
            <v>Vacio</v>
          </cell>
          <cell r="CO103" t="str">
            <v>Vacio</v>
          </cell>
          <cell r="CP103" t="str">
            <v>Vacio</v>
          </cell>
          <cell r="CQ103" t="str">
            <v>Vacio</v>
          </cell>
          <cell r="CR103" t="str">
            <v>Vacio</v>
          </cell>
          <cell r="CS103" t="str">
            <v>Vacio</v>
          </cell>
          <cell r="CT103" t="str">
            <v>Vacio</v>
          </cell>
          <cell r="CU103" t="str">
            <v>Vacio</v>
          </cell>
          <cell r="CV103" t="str">
            <v>Vacio</v>
          </cell>
          <cell r="CW103" t="str">
            <v>Vacio</v>
          </cell>
        </row>
        <row r="104">
          <cell r="A104">
            <v>1823</v>
          </cell>
          <cell r="B104" t="str">
            <v>UNIVERSIDAD AUTONOMA DE BUCARAMANGA-UNAB-</v>
          </cell>
          <cell r="C104" t="str">
            <v>PRIVADA</v>
          </cell>
          <cell r="D104" t="str">
            <v>Universidad</v>
          </cell>
          <cell r="E104" t="str">
            <v>Vacio</v>
          </cell>
          <cell r="F104">
            <v>43409.951122685183</v>
          </cell>
          <cell r="G104">
            <v>3463</v>
          </cell>
          <cell r="H104" t="str">
            <v>Validado Correctamente</v>
          </cell>
          <cell r="I104" t="str">
            <v>SI</v>
          </cell>
          <cell r="J104">
            <v>43409.98159722222</v>
          </cell>
          <cell r="K104">
            <v>2914</v>
          </cell>
          <cell r="L104" t="str">
            <v>Validado Correctamente</v>
          </cell>
          <cell r="M104" t="str">
            <v>SI</v>
          </cell>
          <cell r="N104">
            <v>43424.657997685186</v>
          </cell>
          <cell r="O104">
            <v>2073</v>
          </cell>
          <cell r="P104" t="str">
            <v>Validado Correctamente</v>
          </cell>
          <cell r="Q104" t="str">
            <v>SI</v>
          </cell>
          <cell r="R104">
            <v>43452.705127314817</v>
          </cell>
          <cell r="S104">
            <v>11324</v>
          </cell>
          <cell r="T104" t="str">
            <v>Validado Correctamente</v>
          </cell>
          <cell r="U104" t="str">
            <v>SI</v>
          </cell>
          <cell r="V104">
            <v>43451.710659722223</v>
          </cell>
          <cell r="W104">
            <v>715</v>
          </cell>
          <cell r="X104" t="str">
            <v>Validado Correctamente</v>
          </cell>
          <cell r="Y104" t="str">
            <v>SI</v>
          </cell>
          <cell r="Z104">
            <v>42993.720277777778</v>
          </cell>
          <cell r="AA104">
            <v>105</v>
          </cell>
          <cell r="AB104" t="str">
            <v>Validado Correctamente</v>
          </cell>
          <cell r="AC104" t="str">
            <v>Vacio</v>
          </cell>
          <cell r="AD104">
            <v>43273.737083333333</v>
          </cell>
          <cell r="AE104">
            <v>1</v>
          </cell>
          <cell r="AF104" t="str">
            <v>Validado Correctamente</v>
          </cell>
          <cell r="AG104" t="str">
            <v>NO</v>
          </cell>
          <cell r="AH104">
            <v>43280.650335648148</v>
          </cell>
          <cell r="AI104">
            <v>976</v>
          </cell>
          <cell r="AJ104" t="str">
            <v>Validado Correctamente</v>
          </cell>
          <cell r="AK104" t="str">
            <v>NO</v>
          </cell>
          <cell r="AL104">
            <v>43276.628958333335</v>
          </cell>
          <cell r="AM104">
            <v>20</v>
          </cell>
          <cell r="AN104" t="str">
            <v>Validado Correctamente</v>
          </cell>
          <cell r="AO104" t="str">
            <v>NO</v>
          </cell>
          <cell r="AP104">
            <v>43276.692488425928</v>
          </cell>
          <cell r="AQ104">
            <v>11</v>
          </cell>
          <cell r="AR104" t="str">
            <v>Validado Correctamente</v>
          </cell>
          <cell r="AS104" t="str">
            <v>NO</v>
          </cell>
          <cell r="AT104">
            <v>43276.7028587963</v>
          </cell>
          <cell r="AU104">
            <v>41</v>
          </cell>
          <cell r="AV104" t="str">
            <v>Validado Correctamente</v>
          </cell>
          <cell r="AW104" t="str">
            <v>NO</v>
          </cell>
          <cell r="AX104">
            <v>43276.73510416667</v>
          </cell>
          <cell r="AY104">
            <v>54</v>
          </cell>
          <cell r="AZ104" t="str">
            <v>Validado Correctamente</v>
          </cell>
          <cell r="BA104" t="str">
            <v>NO</v>
          </cell>
          <cell r="BB104">
            <v>43299.693854166668</v>
          </cell>
          <cell r="BC104" t="str">
            <v>CARGUE 0</v>
          </cell>
          <cell r="BD104" t="str">
            <v>Cargue en cero</v>
          </cell>
          <cell r="BE104" t="str">
            <v>SI</v>
          </cell>
          <cell r="BF104">
            <v>43276.640081018515</v>
          </cell>
          <cell r="BG104">
            <v>1</v>
          </cell>
          <cell r="BH104" t="str">
            <v>Validado Correctamente</v>
          </cell>
          <cell r="BI104" t="str">
            <v>NO</v>
          </cell>
          <cell r="BJ104">
            <v>43299.694155092591</v>
          </cell>
          <cell r="BK104" t="str">
            <v>CARGUE 0</v>
          </cell>
          <cell r="BL104" t="str">
            <v>Cargue en cero</v>
          </cell>
          <cell r="BM104" t="str">
            <v>SI</v>
          </cell>
          <cell r="BN104">
            <v>43276.624120370368</v>
          </cell>
          <cell r="BO104">
            <v>14</v>
          </cell>
          <cell r="BP104" t="str">
            <v>Validado Correctamente</v>
          </cell>
          <cell r="BQ104" t="str">
            <v>NO</v>
          </cell>
          <cell r="BR104">
            <v>43272.344456018516</v>
          </cell>
          <cell r="BS104">
            <v>117</v>
          </cell>
          <cell r="BT104" t="str">
            <v>Validado Correctamente</v>
          </cell>
          <cell r="BU104" t="str">
            <v>NO</v>
          </cell>
          <cell r="BV104">
            <v>43273.726620370369</v>
          </cell>
          <cell r="BW104">
            <v>37</v>
          </cell>
          <cell r="BX104" t="str">
            <v>Validado Correctamente</v>
          </cell>
          <cell r="BY104" t="str">
            <v>NO</v>
          </cell>
          <cell r="BZ104">
            <v>43266.495462962965</v>
          </cell>
          <cell r="CA104">
            <v>11</v>
          </cell>
          <cell r="CB104" t="str">
            <v>Validado Correctamente</v>
          </cell>
          <cell r="CC104" t="str">
            <v>NO</v>
          </cell>
          <cell r="CD104">
            <v>43276.755497685182</v>
          </cell>
          <cell r="CE104">
            <v>3</v>
          </cell>
          <cell r="CF104" t="str">
            <v>Validado Correctamente</v>
          </cell>
          <cell r="CG104" t="str">
            <v>NO</v>
          </cell>
          <cell r="CH104">
            <v>43343.746192129627</v>
          </cell>
          <cell r="CI104" t="str">
            <v>CARGUE 0</v>
          </cell>
          <cell r="CJ104" t="str">
            <v>Cargue en cero</v>
          </cell>
          <cell r="CK104" t="str">
            <v>SI</v>
          </cell>
          <cell r="CL104">
            <v>43279.686736111114</v>
          </cell>
          <cell r="CM104">
            <v>1</v>
          </cell>
          <cell r="CN104" t="str">
            <v>Validado Correctamente</v>
          </cell>
          <cell r="CO104" t="str">
            <v>NO</v>
          </cell>
          <cell r="CP104">
            <v>43277.757673611108</v>
          </cell>
          <cell r="CQ104">
            <v>1</v>
          </cell>
          <cell r="CR104" t="str">
            <v>Validado Correctamente</v>
          </cell>
          <cell r="CS104" t="str">
            <v>NO</v>
          </cell>
          <cell r="CT104">
            <v>43306.387442129628</v>
          </cell>
          <cell r="CU104" t="str">
            <v>CARGUE 0</v>
          </cell>
          <cell r="CV104" t="str">
            <v>Cargue en cero</v>
          </cell>
          <cell r="CW104" t="str">
            <v>SI</v>
          </cell>
        </row>
        <row r="105">
          <cell r="A105">
            <v>1824</v>
          </cell>
          <cell r="B105" t="str">
            <v>UNIVERSIDAD METROPOLITANA</v>
          </cell>
          <cell r="C105" t="str">
            <v>PRIVADA</v>
          </cell>
          <cell r="D105" t="str">
            <v>Universidad</v>
          </cell>
          <cell r="E105" t="str">
            <v>Vacio</v>
          </cell>
          <cell r="F105">
            <v>43277.70003472222</v>
          </cell>
          <cell r="G105">
            <v>1557</v>
          </cell>
          <cell r="H105" t="str">
            <v>Validado Correctamente</v>
          </cell>
          <cell r="I105" t="str">
            <v>NO</v>
          </cell>
          <cell r="J105">
            <v>43277.70045138889</v>
          </cell>
          <cell r="K105">
            <v>896</v>
          </cell>
          <cell r="L105" t="str">
            <v>Validado Correctamente</v>
          </cell>
          <cell r="M105" t="str">
            <v>NO</v>
          </cell>
          <cell r="N105">
            <v>43278.653749999998</v>
          </cell>
          <cell r="O105">
            <v>557</v>
          </cell>
          <cell r="P105" t="str">
            <v>Validado Correctamente</v>
          </cell>
          <cell r="Q105" t="str">
            <v>NO</v>
          </cell>
          <cell r="R105">
            <v>43342.960138888891</v>
          </cell>
          <cell r="S105">
            <v>4468</v>
          </cell>
          <cell r="T105" t="str">
            <v>Validado con Errores</v>
          </cell>
          <cell r="U105" t="str">
            <v>SI</v>
          </cell>
          <cell r="V105">
            <v>43312.75371527778</v>
          </cell>
          <cell r="W105">
            <v>522</v>
          </cell>
          <cell r="X105" t="str">
            <v>Validado con Errores</v>
          </cell>
          <cell r="Y105" t="str">
            <v>Vacio</v>
          </cell>
          <cell r="Z105">
            <v>43014.586782407408</v>
          </cell>
          <cell r="AA105">
            <v>25</v>
          </cell>
          <cell r="AB105" t="str">
            <v>Validado Correctamente</v>
          </cell>
          <cell r="AC105" t="str">
            <v>SI</v>
          </cell>
          <cell r="AD105" t="str">
            <v>Vacio</v>
          </cell>
          <cell r="AE105" t="str">
            <v>Vacio</v>
          </cell>
          <cell r="AF105" t="str">
            <v>Vacio</v>
          </cell>
          <cell r="AG105" t="str">
            <v>Vacio</v>
          </cell>
          <cell r="AH105">
            <v>43281.649363425924</v>
          </cell>
          <cell r="AI105">
            <v>482</v>
          </cell>
          <cell r="AJ105" t="str">
            <v>Validado con Errores</v>
          </cell>
          <cell r="AK105" t="str">
            <v>Vacio</v>
          </cell>
          <cell r="AL105">
            <v>43272.492592592593</v>
          </cell>
          <cell r="AM105">
            <v>2</v>
          </cell>
          <cell r="AN105" t="str">
            <v>Validado Correctamente</v>
          </cell>
          <cell r="AO105" t="str">
            <v>NO</v>
          </cell>
          <cell r="AP105">
            <v>43281.522488425922</v>
          </cell>
          <cell r="AQ105">
            <v>2</v>
          </cell>
          <cell r="AR105" t="str">
            <v>Validado Correctamente</v>
          </cell>
          <cell r="AS105" t="str">
            <v>Vacio</v>
          </cell>
          <cell r="AT105">
            <v>43281.533043981479</v>
          </cell>
          <cell r="AU105">
            <v>8</v>
          </cell>
          <cell r="AV105" t="str">
            <v>Validado Correctamente</v>
          </cell>
          <cell r="AW105" t="str">
            <v>Vacio</v>
          </cell>
          <cell r="AX105">
            <v>43272.492638888885</v>
          </cell>
          <cell r="AY105">
            <v>3</v>
          </cell>
          <cell r="AZ105" t="str">
            <v>Validado Correctamente</v>
          </cell>
          <cell r="BA105" t="str">
            <v>NO</v>
          </cell>
          <cell r="BB105" t="str">
            <v>Vacio</v>
          </cell>
          <cell r="BC105" t="str">
            <v>Vacio</v>
          </cell>
          <cell r="BD105" t="str">
            <v>Vacio</v>
          </cell>
          <cell r="BE105" t="str">
            <v>Vacio</v>
          </cell>
          <cell r="BF105" t="str">
            <v>Vacio</v>
          </cell>
          <cell r="BG105" t="str">
            <v>Vacio</v>
          </cell>
          <cell r="BH105" t="str">
            <v>Vacio</v>
          </cell>
          <cell r="BI105" t="str">
            <v>Vacio</v>
          </cell>
          <cell r="BJ105" t="str">
            <v>Vacio</v>
          </cell>
          <cell r="BK105" t="str">
            <v>Vacio</v>
          </cell>
          <cell r="BL105" t="str">
            <v>Vacio</v>
          </cell>
          <cell r="BM105" t="str">
            <v>Vacio</v>
          </cell>
          <cell r="BN105">
            <v>43272.462222222224</v>
          </cell>
          <cell r="BO105">
            <v>19</v>
          </cell>
          <cell r="BP105" t="str">
            <v>Validado Correctamente</v>
          </cell>
          <cell r="BQ105" t="str">
            <v>NO</v>
          </cell>
          <cell r="BR105">
            <v>43342.65357638889</v>
          </cell>
          <cell r="BS105">
            <v>109</v>
          </cell>
          <cell r="BT105" t="str">
            <v>Validado Correctamente</v>
          </cell>
          <cell r="BU105" t="str">
            <v>SI</v>
          </cell>
          <cell r="BV105">
            <v>43280.785636574074</v>
          </cell>
          <cell r="BW105">
            <v>50</v>
          </cell>
          <cell r="BX105" t="str">
            <v>Validado Correctamente</v>
          </cell>
          <cell r="BY105" t="str">
            <v>NO</v>
          </cell>
          <cell r="BZ105">
            <v>43292.668287037035</v>
          </cell>
          <cell r="CA105">
            <v>73</v>
          </cell>
          <cell r="CB105" t="str">
            <v>Validado Correctamente</v>
          </cell>
          <cell r="CC105" t="str">
            <v>SI</v>
          </cell>
          <cell r="CD105">
            <v>43280.827499999999</v>
          </cell>
          <cell r="CE105">
            <v>13</v>
          </cell>
          <cell r="CF105" t="str">
            <v>Validado Correctamente</v>
          </cell>
          <cell r="CG105" t="str">
            <v>NO</v>
          </cell>
          <cell r="CH105">
            <v>43280.796481481484</v>
          </cell>
          <cell r="CI105">
            <v>2</v>
          </cell>
          <cell r="CJ105" t="str">
            <v>Validado Correctamente</v>
          </cell>
          <cell r="CK105" t="str">
            <v>NO</v>
          </cell>
          <cell r="CL105">
            <v>43281.469351851854</v>
          </cell>
          <cell r="CM105">
            <v>6</v>
          </cell>
          <cell r="CN105" t="str">
            <v>Validado Correctamente</v>
          </cell>
          <cell r="CO105" t="str">
            <v>Vacio</v>
          </cell>
          <cell r="CP105" t="str">
            <v>Vacio</v>
          </cell>
          <cell r="CQ105" t="str">
            <v>Vacio</v>
          </cell>
          <cell r="CR105" t="str">
            <v>Vacio</v>
          </cell>
          <cell r="CS105" t="str">
            <v>Vacio</v>
          </cell>
          <cell r="CT105">
            <v>43342.676145833335</v>
          </cell>
          <cell r="CU105">
            <v>1</v>
          </cell>
          <cell r="CV105" t="str">
            <v>Validado Correctamente</v>
          </cell>
          <cell r="CW105" t="str">
            <v>SI</v>
          </cell>
        </row>
        <row r="106">
          <cell r="A106">
            <v>1825</v>
          </cell>
          <cell r="B106" t="str">
            <v>UNIVERSIDAD AUTONOMA DE MANIZALES</v>
          </cell>
          <cell r="C106" t="str">
            <v>PRIVADA</v>
          </cell>
          <cell r="D106" t="str">
            <v>Universidad</v>
          </cell>
          <cell r="E106" t="str">
            <v>Vacio</v>
          </cell>
          <cell r="F106">
            <v>43445.461817129632</v>
          </cell>
          <cell r="G106">
            <v>2050</v>
          </cell>
          <cell r="H106" t="str">
            <v>Validado Correctamente</v>
          </cell>
          <cell r="I106" t="str">
            <v>SI</v>
          </cell>
          <cell r="J106">
            <v>43445.487175925926</v>
          </cell>
          <cell r="K106">
            <v>1905</v>
          </cell>
          <cell r="L106" t="str">
            <v>Validado Correctamente</v>
          </cell>
          <cell r="M106" t="str">
            <v>SI</v>
          </cell>
          <cell r="N106">
            <v>43451.468206018515</v>
          </cell>
          <cell r="O106">
            <v>1325</v>
          </cell>
          <cell r="P106" t="str">
            <v>Validado Correctamente</v>
          </cell>
          <cell r="Q106" t="str">
            <v>SI</v>
          </cell>
          <cell r="R106">
            <v>43452.431192129632</v>
          </cell>
          <cell r="S106">
            <v>6015</v>
          </cell>
          <cell r="T106" t="str">
            <v>Validado Correctamente</v>
          </cell>
          <cell r="U106" t="str">
            <v>SI</v>
          </cell>
          <cell r="V106">
            <v>43445.747407407405</v>
          </cell>
          <cell r="W106">
            <v>437</v>
          </cell>
          <cell r="X106" t="str">
            <v>Validado Correctamente</v>
          </cell>
          <cell r="Y106" t="str">
            <v>SI</v>
          </cell>
          <cell r="Z106">
            <v>42990.728587962964</v>
          </cell>
          <cell r="AA106">
            <v>63</v>
          </cell>
          <cell r="AB106" t="str">
            <v>Validado Correctamente</v>
          </cell>
          <cell r="AC106" t="str">
            <v>NO</v>
          </cell>
          <cell r="AD106">
            <v>43280.368622685186</v>
          </cell>
          <cell r="AE106">
            <v>1</v>
          </cell>
          <cell r="AF106" t="str">
            <v>Validado Correctamente</v>
          </cell>
          <cell r="AG106" t="str">
            <v>NO</v>
          </cell>
          <cell r="AH106">
            <v>43285.464791666665</v>
          </cell>
          <cell r="AI106">
            <v>417</v>
          </cell>
          <cell r="AJ106" t="str">
            <v>Validado Correctamente</v>
          </cell>
          <cell r="AK106" t="str">
            <v>SI</v>
          </cell>
          <cell r="AL106">
            <v>43263.630925925929</v>
          </cell>
          <cell r="AM106">
            <v>21</v>
          </cell>
          <cell r="AN106" t="str">
            <v>Validado Correctamente</v>
          </cell>
          <cell r="AO106" t="str">
            <v>NO</v>
          </cell>
          <cell r="AP106">
            <v>43263.65247685185</v>
          </cell>
          <cell r="AQ106">
            <v>76</v>
          </cell>
          <cell r="AR106" t="str">
            <v>Validado Correctamente</v>
          </cell>
          <cell r="AS106" t="str">
            <v>NO</v>
          </cell>
          <cell r="AT106">
            <v>43263.430150462962</v>
          </cell>
          <cell r="AU106">
            <v>5</v>
          </cell>
          <cell r="AV106" t="str">
            <v>Validado Correctamente</v>
          </cell>
          <cell r="AW106" t="str">
            <v>NO</v>
          </cell>
          <cell r="AX106">
            <v>43263.715775462966</v>
          </cell>
          <cell r="AY106">
            <v>16</v>
          </cell>
          <cell r="AZ106" t="str">
            <v>Validado Correctamente</v>
          </cell>
          <cell r="BA106" t="str">
            <v>NO</v>
          </cell>
          <cell r="BB106">
            <v>43276.663483796299</v>
          </cell>
          <cell r="BC106" t="str">
            <v>CARGUE 0</v>
          </cell>
          <cell r="BD106" t="str">
            <v>Cargue en cero</v>
          </cell>
          <cell r="BE106" t="str">
            <v>NO</v>
          </cell>
          <cell r="BF106">
            <v>43276.663773148146</v>
          </cell>
          <cell r="BG106" t="str">
            <v>CARGUE 0</v>
          </cell>
          <cell r="BH106" t="str">
            <v>Cargue en cero</v>
          </cell>
          <cell r="BI106" t="str">
            <v>NO</v>
          </cell>
          <cell r="BJ106">
            <v>43276.665358796294</v>
          </cell>
          <cell r="BK106" t="str">
            <v>CARGUE 0</v>
          </cell>
          <cell r="BL106" t="str">
            <v>Cargue en cero</v>
          </cell>
          <cell r="BM106" t="str">
            <v>NO</v>
          </cell>
          <cell r="BN106">
            <v>43263.370208333334</v>
          </cell>
          <cell r="BO106">
            <v>7</v>
          </cell>
          <cell r="BP106" t="str">
            <v>Validado Correctamente</v>
          </cell>
          <cell r="BQ106" t="str">
            <v>NO</v>
          </cell>
          <cell r="BR106" t="str">
            <v>Vacio</v>
          </cell>
          <cell r="BS106" t="str">
            <v>Vacio</v>
          </cell>
          <cell r="BT106" t="str">
            <v>Vacio</v>
          </cell>
          <cell r="BU106" t="str">
            <v>Vacio</v>
          </cell>
          <cell r="BV106">
            <v>43259.468634259261</v>
          </cell>
          <cell r="BW106">
            <v>61</v>
          </cell>
          <cell r="BX106" t="str">
            <v>Validado Correctamente</v>
          </cell>
          <cell r="BY106" t="str">
            <v>NO</v>
          </cell>
          <cell r="BZ106">
            <v>43276.639814814815</v>
          </cell>
          <cell r="CA106">
            <v>30</v>
          </cell>
          <cell r="CB106" t="str">
            <v>Validado Correctamente</v>
          </cell>
          <cell r="CC106" t="str">
            <v>NO</v>
          </cell>
          <cell r="CD106">
            <v>43258.689733796295</v>
          </cell>
          <cell r="CE106">
            <v>3</v>
          </cell>
          <cell r="CF106" t="str">
            <v>Validado Correctamente</v>
          </cell>
          <cell r="CG106" t="str">
            <v>NO</v>
          </cell>
          <cell r="CH106">
            <v>43259.405682870369</v>
          </cell>
          <cell r="CI106">
            <v>15</v>
          </cell>
          <cell r="CJ106" t="str">
            <v>Validado Correctamente</v>
          </cell>
          <cell r="CK106" t="str">
            <v>NO</v>
          </cell>
          <cell r="CL106">
            <v>43258.615995370368</v>
          </cell>
          <cell r="CM106">
            <v>2</v>
          </cell>
          <cell r="CN106" t="str">
            <v>Validado Correctamente</v>
          </cell>
          <cell r="CO106" t="str">
            <v>NO</v>
          </cell>
          <cell r="CP106">
            <v>43259.407824074071</v>
          </cell>
          <cell r="CQ106">
            <v>29</v>
          </cell>
          <cell r="CR106" t="str">
            <v>Validado Correctamente</v>
          </cell>
          <cell r="CS106" t="str">
            <v>NO</v>
          </cell>
          <cell r="CT106">
            <v>43259.407881944448</v>
          </cell>
          <cell r="CU106">
            <v>9</v>
          </cell>
          <cell r="CV106" t="str">
            <v>Validado Correctamente</v>
          </cell>
          <cell r="CW106" t="str">
            <v>NO</v>
          </cell>
        </row>
        <row r="107">
          <cell r="A107">
            <v>1826</v>
          </cell>
          <cell r="B107" t="str">
            <v>UNIVERSIDAD ANTONIO NARIÑO</v>
          </cell>
          <cell r="C107" t="str">
            <v>PRIVADA</v>
          </cell>
          <cell r="D107" t="str">
            <v>Universidad</v>
          </cell>
          <cell r="E107" t="str">
            <v>Vacio</v>
          </cell>
          <cell r="F107">
            <v>43328.431388888886</v>
          </cell>
          <cell r="G107">
            <v>5237</v>
          </cell>
          <cell r="H107" t="str">
            <v>Validado Correctamente</v>
          </cell>
          <cell r="I107" t="str">
            <v>SI</v>
          </cell>
          <cell r="J107">
            <v>43328.50105324074</v>
          </cell>
          <cell r="K107">
            <v>2831</v>
          </cell>
          <cell r="L107" t="str">
            <v>Validado Correctamente</v>
          </cell>
          <cell r="M107" t="str">
            <v>SI</v>
          </cell>
          <cell r="N107">
            <v>43329.455370370371</v>
          </cell>
          <cell r="O107">
            <v>2011</v>
          </cell>
          <cell r="P107" t="str">
            <v>Validado con Errores</v>
          </cell>
          <cell r="Q107" t="str">
            <v>SI</v>
          </cell>
          <cell r="R107">
            <v>43330.532731481479</v>
          </cell>
          <cell r="S107">
            <v>15498</v>
          </cell>
          <cell r="T107" t="str">
            <v>Validado Correctamente</v>
          </cell>
          <cell r="U107" t="str">
            <v>SI</v>
          </cell>
          <cell r="V107">
            <v>43333.523553240739</v>
          </cell>
          <cell r="W107">
            <v>1452</v>
          </cell>
          <cell r="X107" t="str">
            <v>Validado Correctamente</v>
          </cell>
          <cell r="Y107" t="str">
            <v>SI</v>
          </cell>
          <cell r="Z107" t="str">
            <v>Vacio</v>
          </cell>
          <cell r="AA107" t="str">
            <v>Vacio</v>
          </cell>
          <cell r="AB107" t="str">
            <v>Vacio</v>
          </cell>
          <cell r="AC107" t="str">
            <v>Vacio</v>
          </cell>
          <cell r="AD107" t="str">
            <v>Vacio</v>
          </cell>
          <cell r="AE107" t="str">
            <v>Vacio</v>
          </cell>
          <cell r="AF107" t="str">
            <v>Vacio</v>
          </cell>
          <cell r="AG107" t="str">
            <v>Vacio</v>
          </cell>
          <cell r="AH107">
            <v>43369.691111111111</v>
          </cell>
          <cell r="AI107">
            <v>1667</v>
          </cell>
          <cell r="AJ107" t="str">
            <v>Validado Correctamente</v>
          </cell>
          <cell r="AK107" t="str">
            <v>SI</v>
          </cell>
          <cell r="AL107" t="str">
            <v>Vacio</v>
          </cell>
          <cell r="AM107" t="str">
            <v>Vacio</v>
          </cell>
          <cell r="AN107" t="str">
            <v>Vacio</v>
          </cell>
          <cell r="AO107" t="str">
            <v>Vacio</v>
          </cell>
          <cell r="AP107" t="str">
            <v>Vacio</v>
          </cell>
          <cell r="AQ107" t="str">
            <v>Vacio</v>
          </cell>
          <cell r="AR107" t="str">
            <v>Vacio</v>
          </cell>
          <cell r="AS107" t="str">
            <v>Vacio</v>
          </cell>
          <cell r="AT107" t="str">
            <v>Vacio</v>
          </cell>
          <cell r="AU107" t="str">
            <v>Vacio</v>
          </cell>
          <cell r="AV107" t="str">
            <v>Vacio</v>
          </cell>
          <cell r="AW107" t="str">
            <v>Vacio</v>
          </cell>
          <cell r="AX107" t="str">
            <v>Vacio</v>
          </cell>
          <cell r="AY107" t="str">
            <v>Vacio</v>
          </cell>
          <cell r="AZ107" t="str">
            <v>Vacio</v>
          </cell>
          <cell r="BA107" t="str">
            <v>Vacio</v>
          </cell>
          <cell r="BB107" t="str">
            <v>Vacio</v>
          </cell>
          <cell r="BC107" t="str">
            <v>Vacio</v>
          </cell>
          <cell r="BD107" t="str">
            <v>Vacio</v>
          </cell>
          <cell r="BE107" t="str">
            <v>Vacio</v>
          </cell>
          <cell r="BF107" t="str">
            <v>Vacio</v>
          </cell>
          <cell r="BG107" t="str">
            <v>Vacio</v>
          </cell>
          <cell r="BH107" t="str">
            <v>Vacio</v>
          </cell>
          <cell r="BI107" t="str">
            <v>Vacio</v>
          </cell>
          <cell r="BJ107" t="str">
            <v>Vacio</v>
          </cell>
          <cell r="BK107" t="str">
            <v>Vacio</v>
          </cell>
          <cell r="BL107" t="str">
            <v>Vacio</v>
          </cell>
          <cell r="BM107" t="str">
            <v>Vacio</v>
          </cell>
          <cell r="BN107" t="str">
            <v>Vacio</v>
          </cell>
          <cell r="BO107" t="str">
            <v>Vacio</v>
          </cell>
          <cell r="BP107" t="str">
            <v>Vacio</v>
          </cell>
          <cell r="BQ107" t="str">
            <v>Vacio</v>
          </cell>
          <cell r="BR107" t="str">
            <v>Vacio</v>
          </cell>
          <cell r="BS107" t="str">
            <v>Vacio</v>
          </cell>
          <cell r="BT107" t="str">
            <v>Vacio</v>
          </cell>
          <cell r="BU107" t="str">
            <v>Vacio</v>
          </cell>
          <cell r="BV107" t="str">
            <v>Vacio</v>
          </cell>
          <cell r="BW107" t="str">
            <v>Vacio</v>
          </cell>
          <cell r="BX107" t="str">
            <v>Vacio</v>
          </cell>
          <cell r="BY107" t="str">
            <v>Vacio</v>
          </cell>
          <cell r="BZ107" t="str">
            <v>Vacio</v>
          </cell>
          <cell r="CA107" t="str">
            <v>Vacio</v>
          </cell>
          <cell r="CB107" t="str">
            <v>Vacio</v>
          </cell>
          <cell r="CC107" t="str">
            <v>Vacio</v>
          </cell>
          <cell r="CD107" t="str">
            <v>Vacio</v>
          </cell>
          <cell r="CE107" t="str">
            <v>Vacio</v>
          </cell>
          <cell r="CF107" t="str">
            <v>Vacio</v>
          </cell>
          <cell r="CG107" t="str">
            <v>Vacio</v>
          </cell>
          <cell r="CH107" t="str">
            <v>Vacio</v>
          </cell>
          <cell r="CI107" t="str">
            <v>Vacio</v>
          </cell>
          <cell r="CJ107" t="str">
            <v>Vacio</v>
          </cell>
          <cell r="CK107" t="str">
            <v>Vacio</v>
          </cell>
          <cell r="CL107" t="str">
            <v>Vacio</v>
          </cell>
          <cell r="CM107" t="str">
            <v>Vacio</v>
          </cell>
          <cell r="CN107" t="str">
            <v>Vacio</v>
          </cell>
          <cell r="CO107" t="str">
            <v>Vacio</v>
          </cell>
          <cell r="CP107" t="str">
            <v>Vacio</v>
          </cell>
          <cell r="CQ107" t="str">
            <v>Vacio</v>
          </cell>
          <cell r="CR107" t="str">
            <v>Vacio</v>
          </cell>
          <cell r="CS107" t="str">
            <v>Vacio</v>
          </cell>
          <cell r="CT107" t="str">
            <v>Vacio</v>
          </cell>
          <cell r="CU107" t="str">
            <v>Vacio</v>
          </cell>
          <cell r="CV107" t="str">
            <v>Vacio</v>
          </cell>
          <cell r="CW107" t="str">
            <v>Vacio</v>
          </cell>
        </row>
        <row r="108">
          <cell r="A108">
            <v>1827</v>
          </cell>
          <cell r="B108" t="str">
            <v>UNIVERSIDAD CATOLICA DE MANIZALES</v>
          </cell>
          <cell r="C108" t="str">
            <v>PRIVADA</v>
          </cell>
          <cell r="D108" t="str">
            <v>Universidad</v>
          </cell>
          <cell r="E108" t="str">
            <v>Vacio</v>
          </cell>
          <cell r="F108">
            <v>43444.493750000001</v>
          </cell>
          <cell r="G108">
            <v>1493</v>
          </cell>
          <cell r="H108" t="str">
            <v>Validado Correctamente</v>
          </cell>
          <cell r="I108" t="str">
            <v>SI</v>
          </cell>
          <cell r="J108">
            <v>43444.494062500002</v>
          </cell>
          <cell r="K108">
            <v>1369</v>
          </cell>
          <cell r="L108" t="str">
            <v>Validado Correctamente</v>
          </cell>
          <cell r="M108" t="str">
            <v>SI</v>
          </cell>
          <cell r="N108">
            <v>43444.505520833336</v>
          </cell>
          <cell r="O108">
            <v>1148</v>
          </cell>
          <cell r="P108" t="str">
            <v>Validado Correctamente</v>
          </cell>
          <cell r="Q108" t="str">
            <v>SI</v>
          </cell>
          <cell r="R108">
            <v>43445.624525462961</v>
          </cell>
          <cell r="S108">
            <v>3717</v>
          </cell>
          <cell r="T108" t="str">
            <v>Validado Correctamente</v>
          </cell>
          <cell r="U108" t="str">
            <v>SI</v>
          </cell>
          <cell r="V108">
            <v>43426.514270833337</v>
          </cell>
          <cell r="W108">
            <v>919</v>
          </cell>
          <cell r="X108" t="str">
            <v>Validado Correctamente</v>
          </cell>
          <cell r="Y108" t="str">
            <v>SI</v>
          </cell>
          <cell r="Z108" t="str">
            <v>Vacio</v>
          </cell>
          <cell r="AA108" t="str">
            <v>Vacio</v>
          </cell>
          <cell r="AB108" t="str">
            <v>Vacio</v>
          </cell>
          <cell r="AC108" t="str">
            <v>Vacio</v>
          </cell>
          <cell r="AD108">
            <v>43281.691574074073</v>
          </cell>
          <cell r="AE108">
            <v>1</v>
          </cell>
          <cell r="AF108" t="str">
            <v>Validado Correctamente</v>
          </cell>
          <cell r="AG108" t="str">
            <v>Vacio</v>
          </cell>
          <cell r="AH108">
            <v>43277.479861111111</v>
          </cell>
          <cell r="AI108">
            <v>273</v>
          </cell>
          <cell r="AJ108" t="str">
            <v>Validado Correctamente</v>
          </cell>
          <cell r="AK108" t="str">
            <v>NO</v>
          </cell>
          <cell r="AL108">
            <v>43273.451516203706</v>
          </cell>
          <cell r="AM108">
            <v>8</v>
          </cell>
          <cell r="AN108" t="str">
            <v>Validado Correctamente</v>
          </cell>
          <cell r="AO108" t="str">
            <v>NO</v>
          </cell>
          <cell r="AP108">
            <v>43437.648148148146</v>
          </cell>
          <cell r="AQ108">
            <v>44</v>
          </cell>
          <cell r="AR108" t="str">
            <v>Validado Correctamente</v>
          </cell>
          <cell r="AS108" t="str">
            <v>SI</v>
          </cell>
          <cell r="AT108">
            <v>43273.430798611109</v>
          </cell>
          <cell r="AU108">
            <v>6</v>
          </cell>
          <cell r="AV108" t="str">
            <v>Validado Correctamente</v>
          </cell>
          <cell r="AW108" t="str">
            <v>NO</v>
          </cell>
          <cell r="AX108">
            <v>43273.451562499999</v>
          </cell>
          <cell r="AY108">
            <v>25</v>
          </cell>
          <cell r="AZ108" t="str">
            <v>Validado Correctamente</v>
          </cell>
          <cell r="BA108" t="str">
            <v>NO</v>
          </cell>
          <cell r="BB108" t="str">
            <v>Vacio</v>
          </cell>
          <cell r="BC108" t="str">
            <v>Vacio</v>
          </cell>
          <cell r="BD108" t="str">
            <v>Vacio</v>
          </cell>
          <cell r="BE108" t="str">
            <v>Vacio</v>
          </cell>
          <cell r="BF108">
            <v>43273.451562499999</v>
          </cell>
          <cell r="BG108">
            <v>3</v>
          </cell>
          <cell r="BH108" t="str">
            <v>Validado Correctamente</v>
          </cell>
          <cell r="BI108" t="str">
            <v>NO</v>
          </cell>
          <cell r="BJ108" t="str">
            <v>Vacio</v>
          </cell>
          <cell r="BK108" t="str">
            <v>Vacio</v>
          </cell>
          <cell r="BL108" t="str">
            <v>Vacio</v>
          </cell>
          <cell r="BM108" t="str">
            <v>Vacio</v>
          </cell>
          <cell r="BN108">
            <v>43273.327627314815</v>
          </cell>
          <cell r="BO108">
            <v>14</v>
          </cell>
          <cell r="BP108" t="str">
            <v>Validado Correctamente</v>
          </cell>
          <cell r="BQ108" t="str">
            <v>NO</v>
          </cell>
          <cell r="BR108">
            <v>43273.767939814818</v>
          </cell>
          <cell r="BS108">
            <v>57</v>
          </cell>
          <cell r="BT108" t="str">
            <v>Validado con Errores</v>
          </cell>
          <cell r="BU108" t="str">
            <v>NO</v>
          </cell>
          <cell r="BV108">
            <v>43269.653460648151</v>
          </cell>
          <cell r="BW108">
            <v>146</v>
          </cell>
          <cell r="BX108" t="str">
            <v>Validado Correctamente</v>
          </cell>
          <cell r="BY108" t="str">
            <v>NO</v>
          </cell>
          <cell r="BZ108">
            <v>43248.751979166664</v>
          </cell>
          <cell r="CA108">
            <v>18</v>
          </cell>
          <cell r="CB108" t="str">
            <v>Validado Correctamente</v>
          </cell>
          <cell r="CC108" t="str">
            <v>NO</v>
          </cell>
          <cell r="CD108">
            <v>43271.450555555559</v>
          </cell>
          <cell r="CE108">
            <v>2</v>
          </cell>
          <cell r="CF108" t="str">
            <v>Validado Correctamente</v>
          </cell>
          <cell r="CG108" t="str">
            <v>NO</v>
          </cell>
          <cell r="CH108">
            <v>43269.474675925929</v>
          </cell>
          <cell r="CI108">
            <v>40</v>
          </cell>
          <cell r="CJ108" t="str">
            <v>Validado Correctamente</v>
          </cell>
          <cell r="CK108" t="str">
            <v>NO</v>
          </cell>
          <cell r="CL108">
            <v>43271.440474537034</v>
          </cell>
          <cell r="CM108">
            <v>16</v>
          </cell>
          <cell r="CN108" t="str">
            <v>Validado Correctamente</v>
          </cell>
          <cell r="CO108" t="str">
            <v>NO</v>
          </cell>
          <cell r="CP108" t="str">
            <v>Vacio</v>
          </cell>
          <cell r="CQ108" t="str">
            <v>Vacio</v>
          </cell>
          <cell r="CR108" t="str">
            <v>Vacio</v>
          </cell>
          <cell r="CS108" t="str">
            <v>Vacio</v>
          </cell>
          <cell r="CT108" t="str">
            <v>Vacio</v>
          </cell>
          <cell r="CU108" t="str">
            <v>Vacio</v>
          </cell>
          <cell r="CV108" t="str">
            <v>Vacio</v>
          </cell>
          <cell r="CW108" t="str">
            <v>Vacio</v>
          </cell>
        </row>
        <row r="109">
          <cell r="A109">
            <v>1828</v>
          </cell>
          <cell r="B109" t="str">
            <v>UNIVERSIDAD ICESI</v>
          </cell>
          <cell r="C109" t="str">
            <v>PRIVADA</v>
          </cell>
          <cell r="D109" t="str">
            <v>Universidad</v>
          </cell>
          <cell r="E109" t="str">
            <v>Vacio</v>
          </cell>
          <cell r="F109">
            <v>43264.594814814816</v>
          </cell>
          <cell r="G109">
            <v>2219</v>
          </cell>
          <cell r="H109" t="str">
            <v>Validado Correctamente</v>
          </cell>
          <cell r="I109" t="str">
            <v>NO</v>
          </cell>
          <cell r="J109">
            <v>43427.394085648149</v>
          </cell>
          <cell r="K109">
            <v>1392</v>
          </cell>
          <cell r="L109" t="str">
            <v>Validado Correctamente</v>
          </cell>
          <cell r="M109" t="str">
            <v>SI</v>
          </cell>
          <cell r="N109">
            <v>43453.474085648151</v>
          </cell>
          <cell r="O109">
            <v>1084</v>
          </cell>
          <cell r="P109" t="str">
            <v>Validado Correctamente</v>
          </cell>
          <cell r="Q109" t="str">
            <v>SI</v>
          </cell>
          <cell r="R109">
            <v>43322.630879629629</v>
          </cell>
          <cell r="S109">
            <v>8049</v>
          </cell>
          <cell r="T109" t="str">
            <v>Validado Correctamente</v>
          </cell>
          <cell r="U109" t="str">
            <v>SI</v>
          </cell>
          <cell r="V109">
            <v>43399.586782407408</v>
          </cell>
          <cell r="W109">
            <v>686</v>
          </cell>
          <cell r="X109" t="str">
            <v>Validado Correctamente</v>
          </cell>
          <cell r="Y109" t="str">
            <v>SI</v>
          </cell>
          <cell r="Z109">
            <v>42996.683807870373</v>
          </cell>
          <cell r="AA109">
            <v>67</v>
          </cell>
          <cell r="AB109" t="str">
            <v>Validado Correctamente</v>
          </cell>
          <cell r="AC109" t="str">
            <v>SI</v>
          </cell>
          <cell r="AD109">
            <v>43278.6</v>
          </cell>
          <cell r="AE109">
            <v>1</v>
          </cell>
          <cell r="AF109" t="str">
            <v>Validado Correctamente</v>
          </cell>
          <cell r="AG109" t="str">
            <v>NO</v>
          </cell>
          <cell r="AH109">
            <v>43418.491678240738</v>
          </cell>
          <cell r="AI109">
            <v>1236</v>
          </cell>
          <cell r="AJ109" t="str">
            <v>Validado Correctamente</v>
          </cell>
          <cell r="AK109" t="str">
            <v>SI</v>
          </cell>
          <cell r="AL109">
            <v>43271.376574074071</v>
          </cell>
          <cell r="AM109">
            <v>39</v>
          </cell>
          <cell r="AN109" t="str">
            <v>Validado Correctamente</v>
          </cell>
          <cell r="AO109" t="str">
            <v>NO</v>
          </cell>
          <cell r="AP109">
            <v>43273.377812500003</v>
          </cell>
          <cell r="AQ109">
            <v>50</v>
          </cell>
          <cell r="AR109" t="str">
            <v>Validado Correctamente</v>
          </cell>
          <cell r="AS109" t="str">
            <v>NO</v>
          </cell>
          <cell r="AT109">
            <v>43272.724212962959</v>
          </cell>
          <cell r="AU109">
            <v>85</v>
          </cell>
          <cell r="AV109" t="str">
            <v>Validado Correctamente</v>
          </cell>
          <cell r="AW109" t="str">
            <v>NO</v>
          </cell>
          <cell r="AX109">
            <v>43271.376597222225</v>
          </cell>
          <cell r="AY109">
            <v>130</v>
          </cell>
          <cell r="AZ109" t="str">
            <v>Validado Correctamente</v>
          </cell>
          <cell r="BA109" t="str">
            <v>NO</v>
          </cell>
          <cell r="BB109">
            <v>43280.59615740741</v>
          </cell>
          <cell r="BC109" t="str">
            <v>CARGUE 0</v>
          </cell>
          <cell r="BD109" t="str">
            <v>Cargue en cero</v>
          </cell>
          <cell r="BE109" t="str">
            <v>NO</v>
          </cell>
          <cell r="BF109">
            <v>43279.665995370371</v>
          </cell>
          <cell r="BG109">
            <v>5</v>
          </cell>
          <cell r="BH109" t="str">
            <v>Validado Correctamente</v>
          </cell>
          <cell r="BI109" t="str">
            <v>NO</v>
          </cell>
          <cell r="BJ109">
            <v>43280.595636574071</v>
          </cell>
          <cell r="BK109" t="str">
            <v>CARGUE 0</v>
          </cell>
          <cell r="BL109" t="str">
            <v>Cargue en cero</v>
          </cell>
          <cell r="BM109" t="str">
            <v>NO</v>
          </cell>
          <cell r="BN109">
            <v>43272.706053240741</v>
          </cell>
          <cell r="BO109">
            <v>107</v>
          </cell>
          <cell r="BP109" t="str">
            <v>Validado Correctamente</v>
          </cell>
          <cell r="BQ109" t="str">
            <v>NO</v>
          </cell>
          <cell r="BR109">
            <v>43278.663530092592</v>
          </cell>
          <cell r="BS109">
            <v>116</v>
          </cell>
          <cell r="BT109" t="str">
            <v>Validado Correctamente</v>
          </cell>
          <cell r="BU109" t="str">
            <v>NO</v>
          </cell>
          <cell r="BV109">
            <v>43271.333587962959</v>
          </cell>
          <cell r="BW109">
            <v>135</v>
          </cell>
          <cell r="BX109" t="str">
            <v>Validado Correctamente</v>
          </cell>
          <cell r="BY109" t="str">
            <v>NO</v>
          </cell>
          <cell r="BZ109">
            <v>43277.387511574074</v>
          </cell>
          <cell r="CA109">
            <v>40</v>
          </cell>
          <cell r="CB109" t="str">
            <v>Validado Correctamente</v>
          </cell>
          <cell r="CC109" t="str">
            <v>NO</v>
          </cell>
          <cell r="CD109">
            <v>43277.395787037036</v>
          </cell>
          <cell r="CE109">
            <v>2</v>
          </cell>
          <cell r="CF109" t="str">
            <v>Validado Correctamente</v>
          </cell>
          <cell r="CG109" t="str">
            <v>NO</v>
          </cell>
          <cell r="CH109">
            <v>43276.598506944443</v>
          </cell>
          <cell r="CI109">
            <v>80</v>
          </cell>
          <cell r="CJ109" t="str">
            <v>Validado Correctamente</v>
          </cell>
          <cell r="CK109" t="str">
            <v>NO</v>
          </cell>
          <cell r="CL109">
            <v>43276.725011574075</v>
          </cell>
          <cell r="CM109">
            <v>7</v>
          </cell>
          <cell r="CN109" t="str">
            <v>Validado Correctamente</v>
          </cell>
          <cell r="CO109" t="str">
            <v>NO</v>
          </cell>
          <cell r="CP109">
            <v>43277.374247685184</v>
          </cell>
          <cell r="CQ109">
            <v>25</v>
          </cell>
          <cell r="CR109" t="str">
            <v>Validado Correctamente</v>
          </cell>
          <cell r="CS109" t="str">
            <v>NO</v>
          </cell>
          <cell r="CT109">
            <v>43322.725925925923</v>
          </cell>
          <cell r="CU109">
            <v>44</v>
          </cell>
          <cell r="CV109" t="str">
            <v>Validado Correctamente</v>
          </cell>
          <cell r="CW109" t="str">
            <v>SI</v>
          </cell>
        </row>
        <row r="110">
          <cell r="A110">
            <v>1829</v>
          </cell>
          <cell r="B110" t="str">
            <v>UNIVERSIDAD SANTIAGO DE CALI</v>
          </cell>
          <cell r="C110" t="str">
            <v>PRIVADA</v>
          </cell>
          <cell r="D110" t="str">
            <v>Universidad</v>
          </cell>
          <cell r="E110" t="str">
            <v>1805</v>
          </cell>
          <cell r="F110">
            <v>43173.614525462966</v>
          </cell>
          <cell r="G110">
            <v>410</v>
          </cell>
          <cell r="H110" t="str">
            <v>Validado Correctamente</v>
          </cell>
          <cell r="I110" t="str">
            <v>NO</v>
          </cell>
          <cell r="J110">
            <v>43173.624837962961</v>
          </cell>
          <cell r="K110">
            <v>416</v>
          </cell>
          <cell r="L110" t="str">
            <v>Validado Correctamente</v>
          </cell>
          <cell r="M110" t="str">
            <v>NO</v>
          </cell>
          <cell r="N110">
            <v>43173.640115740738</v>
          </cell>
          <cell r="O110">
            <v>232</v>
          </cell>
          <cell r="P110" t="str">
            <v>Validado Correctamente</v>
          </cell>
          <cell r="Q110" t="str">
            <v>NO</v>
          </cell>
          <cell r="R110">
            <v>43173.727326388886</v>
          </cell>
          <cell r="S110">
            <v>1599</v>
          </cell>
          <cell r="T110" t="str">
            <v>Validado con Errores</v>
          </cell>
          <cell r="U110" t="str">
            <v>NO</v>
          </cell>
          <cell r="V110">
            <v>43280.518113425926</v>
          </cell>
          <cell r="W110">
            <v>77</v>
          </cell>
          <cell r="X110" t="str">
            <v>Validado Correctamente</v>
          </cell>
          <cell r="Y110" t="str">
            <v>NO</v>
          </cell>
          <cell r="Z110">
            <v>43026.801562499997</v>
          </cell>
          <cell r="AA110">
            <v>4</v>
          </cell>
          <cell r="AB110" t="str">
            <v>Validado Correctamente</v>
          </cell>
          <cell r="AC110" t="str">
            <v>SI</v>
          </cell>
          <cell r="AD110" t="str">
            <v>Vacio</v>
          </cell>
          <cell r="AE110" t="str">
            <v>Vacio</v>
          </cell>
          <cell r="AF110" t="str">
            <v>Vacio</v>
          </cell>
          <cell r="AG110" t="str">
            <v>Vacio</v>
          </cell>
          <cell r="AH110">
            <v>43281.575266203705</v>
          </cell>
          <cell r="AI110">
            <v>143</v>
          </cell>
          <cell r="AJ110" t="str">
            <v>Validado Correctamente</v>
          </cell>
          <cell r="AK110" t="str">
            <v>Vacio</v>
          </cell>
          <cell r="AL110" t="str">
            <v>Vacio</v>
          </cell>
          <cell r="AM110" t="str">
            <v>Vacio</v>
          </cell>
          <cell r="AN110" t="str">
            <v>Vacio</v>
          </cell>
          <cell r="AO110" t="str">
            <v>Vacio</v>
          </cell>
          <cell r="AP110" t="str">
            <v>Vacio</v>
          </cell>
          <cell r="AQ110" t="str">
            <v>Vacio</v>
          </cell>
          <cell r="AR110" t="str">
            <v>Vacio</v>
          </cell>
          <cell r="AS110" t="str">
            <v>Vacio</v>
          </cell>
          <cell r="AT110" t="str">
            <v>Vacio</v>
          </cell>
          <cell r="AU110" t="str">
            <v>Vacio</v>
          </cell>
          <cell r="AV110" t="str">
            <v>Vacio</v>
          </cell>
          <cell r="AW110" t="str">
            <v>Vacio</v>
          </cell>
          <cell r="AX110" t="str">
            <v>Vacio</v>
          </cell>
          <cell r="AY110" t="str">
            <v>Vacio</v>
          </cell>
          <cell r="AZ110" t="str">
            <v>Vacio</v>
          </cell>
          <cell r="BA110" t="str">
            <v>Vacio</v>
          </cell>
          <cell r="BB110" t="str">
            <v>Vacio</v>
          </cell>
          <cell r="BC110" t="str">
            <v>Vacio</v>
          </cell>
          <cell r="BD110" t="str">
            <v>Vacio</v>
          </cell>
          <cell r="BE110" t="str">
            <v>Vacio</v>
          </cell>
          <cell r="BF110" t="str">
            <v>Vacio</v>
          </cell>
          <cell r="BG110" t="str">
            <v>Vacio</v>
          </cell>
          <cell r="BH110" t="str">
            <v>Vacio</v>
          </cell>
          <cell r="BI110" t="str">
            <v>Vacio</v>
          </cell>
          <cell r="BJ110" t="str">
            <v>Vacio</v>
          </cell>
          <cell r="BK110" t="str">
            <v>Vacio</v>
          </cell>
          <cell r="BL110" t="str">
            <v>Vacio</v>
          </cell>
          <cell r="BM110" t="str">
            <v>Vacio</v>
          </cell>
          <cell r="BN110" t="str">
            <v>Vacio</v>
          </cell>
          <cell r="BO110" t="str">
            <v>Vacio</v>
          </cell>
          <cell r="BP110" t="str">
            <v>Vacio</v>
          </cell>
          <cell r="BQ110" t="str">
            <v>Vacio</v>
          </cell>
          <cell r="BR110" t="str">
            <v>Vacio</v>
          </cell>
          <cell r="BS110" t="str">
            <v>Vacio</v>
          </cell>
          <cell r="BT110" t="str">
            <v>Vacio</v>
          </cell>
          <cell r="BU110" t="str">
            <v>Vacio</v>
          </cell>
          <cell r="BV110" t="str">
            <v>Vacio</v>
          </cell>
          <cell r="BW110" t="str">
            <v>Vacio</v>
          </cell>
          <cell r="BX110" t="str">
            <v>Vacio</v>
          </cell>
          <cell r="BY110" t="str">
            <v>Vacio</v>
          </cell>
          <cell r="BZ110" t="str">
            <v>Vacio</v>
          </cell>
          <cell r="CA110" t="str">
            <v>Vacio</v>
          </cell>
          <cell r="CB110" t="str">
            <v>Vacio</v>
          </cell>
          <cell r="CC110" t="str">
            <v>Vacio</v>
          </cell>
          <cell r="CD110" t="str">
            <v>Vacio</v>
          </cell>
          <cell r="CE110" t="str">
            <v>Vacio</v>
          </cell>
          <cell r="CF110" t="str">
            <v>Vacio</v>
          </cell>
          <cell r="CG110" t="str">
            <v>Vacio</v>
          </cell>
          <cell r="CH110" t="str">
            <v>Vacio</v>
          </cell>
          <cell r="CI110" t="str">
            <v>Vacio</v>
          </cell>
          <cell r="CJ110" t="str">
            <v>Vacio</v>
          </cell>
          <cell r="CK110" t="str">
            <v>Vacio</v>
          </cell>
          <cell r="CL110" t="str">
            <v>Vacio</v>
          </cell>
          <cell r="CM110" t="str">
            <v>Vacio</v>
          </cell>
          <cell r="CN110" t="str">
            <v>Vacio</v>
          </cell>
          <cell r="CO110" t="str">
            <v>Vacio</v>
          </cell>
          <cell r="CP110" t="str">
            <v>Vacio</v>
          </cell>
          <cell r="CQ110" t="str">
            <v>Vacio</v>
          </cell>
          <cell r="CR110" t="str">
            <v>Vacio</v>
          </cell>
          <cell r="CS110" t="str">
            <v>Vacio</v>
          </cell>
          <cell r="CT110" t="str">
            <v>Vacio</v>
          </cell>
          <cell r="CU110" t="str">
            <v>Vacio</v>
          </cell>
          <cell r="CV110" t="str">
            <v>Vacio</v>
          </cell>
          <cell r="CW110" t="str">
            <v>Vacio</v>
          </cell>
        </row>
        <row r="111">
          <cell r="A111">
            <v>1830</v>
          </cell>
          <cell r="B111" t="str">
            <v>UNIVERSIDAD AUTONOMA DE OCCIDENTE</v>
          </cell>
          <cell r="C111" t="str">
            <v>PRIVADA</v>
          </cell>
          <cell r="D111" t="str">
            <v>Universidad</v>
          </cell>
          <cell r="E111" t="str">
            <v>Vacio</v>
          </cell>
          <cell r="F111">
            <v>43292.725115740737</v>
          </cell>
          <cell r="G111">
            <v>1617</v>
          </cell>
          <cell r="H111" t="str">
            <v>Validado Correctamente</v>
          </cell>
          <cell r="I111" t="str">
            <v>SI</v>
          </cell>
          <cell r="J111">
            <v>43293.395254629628</v>
          </cell>
          <cell r="K111">
            <v>1637</v>
          </cell>
          <cell r="L111" t="str">
            <v>Validado Correctamente</v>
          </cell>
          <cell r="M111" t="str">
            <v>SI</v>
          </cell>
          <cell r="N111">
            <v>43322.70988425926</v>
          </cell>
          <cell r="O111">
            <v>1353</v>
          </cell>
          <cell r="P111" t="str">
            <v>Validado Correctamente</v>
          </cell>
          <cell r="Q111" t="str">
            <v>SI</v>
          </cell>
          <cell r="R111">
            <v>43350.727314814816</v>
          </cell>
          <cell r="S111">
            <v>10711</v>
          </cell>
          <cell r="T111" t="str">
            <v>Validado Correctamente</v>
          </cell>
          <cell r="U111" t="str">
            <v>SI</v>
          </cell>
          <cell r="V111">
            <v>43357.72488425926</v>
          </cell>
          <cell r="W111">
            <v>841</v>
          </cell>
          <cell r="X111" t="str">
            <v>Validado Correctamente</v>
          </cell>
          <cell r="Y111" t="str">
            <v>SI</v>
          </cell>
          <cell r="Z111">
            <v>42993.594606481478</v>
          </cell>
          <cell r="AA111">
            <v>83</v>
          </cell>
          <cell r="AB111" t="str">
            <v>Validado Correctamente</v>
          </cell>
          <cell r="AC111" t="str">
            <v>Vacio</v>
          </cell>
          <cell r="AD111">
            <v>43273.535775462966</v>
          </cell>
          <cell r="AE111">
            <v>5</v>
          </cell>
          <cell r="AF111" t="str">
            <v>Validado Correctamente</v>
          </cell>
          <cell r="AG111" t="str">
            <v>NO</v>
          </cell>
          <cell r="AH111">
            <v>43271.683553240742</v>
          </cell>
          <cell r="AI111">
            <v>895</v>
          </cell>
          <cell r="AJ111" t="str">
            <v>Validado Correctamente</v>
          </cell>
          <cell r="AK111" t="str">
            <v>NO</v>
          </cell>
          <cell r="AL111">
            <v>43280.864502314813</v>
          </cell>
          <cell r="AM111" t="str">
            <v>CARGUE 0</v>
          </cell>
          <cell r="AN111" t="str">
            <v>Cargue en cero</v>
          </cell>
          <cell r="AO111" t="str">
            <v>NO</v>
          </cell>
          <cell r="AP111">
            <v>43280.838495370372</v>
          </cell>
          <cell r="AQ111">
            <v>2</v>
          </cell>
          <cell r="AR111" t="str">
            <v>Validado Correctamente</v>
          </cell>
          <cell r="AS111" t="str">
            <v>NO</v>
          </cell>
          <cell r="AT111">
            <v>43275.794953703706</v>
          </cell>
          <cell r="AU111">
            <v>32</v>
          </cell>
          <cell r="AV111" t="str">
            <v>Validado Correctamente</v>
          </cell>
          <cell r="AW111" t="str">
            <v>NO</v>
          </cell>
          <cell r="AX111">
            <v>43271.798460648148</v>
          </cell>
          <cell r="AY111">
            <v>70</v>
          </cell>
          <cell r="AZ111" t="str">
            <v>Validado Correctamente</v>
          </cell>
          <cell r="BA111" t="str">
            <v>NO</v>
          </cell>
          <cell r="BB111">
            <v>43280.865636574075</v>
          </cell>
          <cell r="BC111" t="str">
            <v>CARGUE 0</v>
          </cell>
          <cell r="BD111" t="str">
            <v>Cargue en cero</v>
          </cell>
          <cell r="BE111" t="str">
            <v>NO</v>
          </cell>
          <cell r="BF111">
            <v>43275.911597222221</v>
          </cell>
          <cell r="BG111">
            <v>6</v>
          </cell>
          <cell r="BH111" t="str">
            <v>Validado Correctamente</v>
          </cell>
          <cell r="BI111" t="str">
            <v>NO</v>
          </cell>
          <cell r="BJ111">
            <v>43273.63385416667</v>
          </cell>
          <cell r="BK111" t="str">
            <v>CARGUE 0</v>
          </cell>
          <cell r="BL111" t="str">
            <v>Cargue en cero</v>
          </cell>
          <cell r="BM111" t="str">
            <v>NO</v>
          </cell>
          <cell r="BN111">
            <v>43270.462754629632</v>
          </cell>
          <cell r="BO111">
            <v>18</v>
          </cell>
          <cell r="BP111" t="str">
            <v>Validado Correctamente</v>
          </cell>
          <cell r="BQ111" t="str">
            <v>NO</v>
          </cell>
          <cell r="BR111">
            <v>43299.488206018519</v>
          </cell>
          <cell r="BS111">
            <v>19</v>
          </cell>
          <cell r="BT111" t="str">
            <v>Validado Correctamente</v>
          </cell>
          <cell r="BU111" t="str">
            <v>SI</v>
          </cell>
          <cell r="BV111">
            <v>43290.498935185184</v>
          </cell>
          <cell r="BW111">
            <v>60</v>
          </cell>
          <cell r="BX111" t="str">
            <v>Validado Correctamente</v>
          </cell>
          <cell r="BY111" t="str">
            <v>SI</v>
          </cell>
          <cell r="BZ111">
            <v>43271.751793981479</v>
          </cell>
          <cell r="CA111">
            <v>61</v>
          </cell>
          <cell r="CB111" t="str">
            <v>Validado Correctamente</v>
          </cell>
          <cell r="CC111" t="str">
            <v>NO</v>
          </cell>
          <cell r="CD111">
            <v>43273.673125000001</v>
          </cell>
          <cell r="CE111">
            <v>4</v>
          </cell>
          <cell r="CF111" t="str">
            <v>Validado Correctamente</v>
          </cell>
          <cell r="CG111" t="str">
            <v>NO</v>
          </cell>
          <cell r="CH111" t="str">
            <v>Vacio</v>
          </cell>
          <cell r="CI111" t="str">
            <v>Vacio</v>
          </cell>
          <cell r="CJ111" t="str">
            <v>Vacio</v>
          </cell>
          <cell r="CK111" t="str">
            <v>Vacio</v>
          </cell>
          <cell r="CL111">
            <v>43273.633240740739</v>
          </cell>
          <cell r="CM111" t="str">
            <v>CARGUE 0</v>
          </cell>
          <cell r="CN111" t="str">
            <v>Cargue en cero</v>
          </cell>
          <cell r="CO111" t="str">
            <v>NO</v>
          </cell>
          <cell r="CP111">
            <v>43271.811574074076</v>
          </cell>
          <cell r="CQ111">
            <v>8</v>
          </cell>
          <cell r="CR111" t="str">
            <v>Validado Correctamente</v>
          </cell>
          <cell r="CS111" t="str">
            <v>NO</v>
          </cell>
          <cell r="CT111">
            <v>43273.633472222224</v>
          </cell>
          <cell r="CU111" t="str">
            <v>CARGUE 0</v>
          </cell>
          <cell r="CV111" t="str">
            <v>Cargue en cero</v>
          </cell>
          <cell r="CW111" t="str">
            <v>NO</v>
          </cell>
        </row>
        <row r="112">
          <cell r="A112">
            <v>1831</v>
          </cell>
          <cell r="B112" t="str">
            <v>UNIVERSIDAD DE IBAGUE</v>
          </cell>
          <cell r="C112" t="str">
            <v>PRIVADA</v>
          </cell>
          <cell r="D112" t="str">
            <v>Universidad</v>
          </cell>
          <cell r="E112" t="str">
            <v>Vacio</v>
          </cell>
          <cell r="F112">
            <v>43438.40520833333</v>
          </cell>
          <cell r="G112">
            <v>1452</v>
          </cell>
          <cell r="H112" t="str">
            <v>Validado Correctamente</v>
          </cell>
          <cell r="I112" t="str">
            <v>SI</v>
          </cell>
          <cell r="J112">
            <v>43438.722314814811</v>
          </cell>
          <cell r="K112">
            <v>1448</v>
          </cell>
          <cell r="L112" t="str">
            <v>Validado Correctamente</v>
          </cell>
          <cell r="M112" t="str">
            <v>SI</v>
          </cell>
          <cell r="N112">
            <v>43438.607627314814</v>
          </cell>
          <cell r="O112">
            <v>943</v>
          </cell>
          <cell r="P112" t="str">
            <v>Validado Correctamente</v>
          </cell>
          <cell r="Q112" t="str">
            <v>SI</v>
          </cell>
          <cell r="R112">
            <v>43438.754016203704</v>
          </cell>
          <cell r="S112">
            <v>6629</v>
          </cell>
          <cell r="T112" t="str">
            <v>Validado Correctamente</v>
          </cell>
          <cell r="U112" t="str">
            <v>SI</v>
          </cell>
          <cell r="V112">
            <v>43438.765763888892</v>
          </cell>
          <cell r="W112">
            <v>628</v>
          </cell>
          <cell r="X112" t="str">
            <v>Validado Correctamente</v>
          </cell>
          <cell r="Y112" t="str">
            <v>SI</v>
          </cell>
          <cell r="Z112" t="str">
            <v>Vacio</v>
          </cell>
          <cell r="AA112" t="str">
            <v>Vacio</v>
          </cell>
          <cell r="AB112" t="str">
            <v>Vacio</v>
          </cell>
          <cell r="AC112" t="str">
            <v>Vacio</v>
          </cell>
          <cell r="AD112">
            <v>43290.60361111111</v>
          </cell>
          <cell r="AE112">
            <v>1</v>
          </cell>
          <cell r="AF112" t="str">
            <v>Validado Correctamente</v>
          </cell>
          <cell r="AG112" t="str">
            <v>SI</v>
          </cell>
          <cell r="AH112">
            <v>43397.453576388885</v>
          </cell>
          <cell r="AI112">
            <v>376</v>
          </cell>
          <cell r="AJ112" t="str">
            <v>Validado Correctamente</v>
          </cell>
          <cell r="AK112" t="str">
            <v>SI</v>
          </cell>
          <cell r="AL112">
            <v>43272.386759259258</v>
          </cell>
          <cell r="AM112">
            <v>9</v>
          </cell>
          <cell r="AN112" t="str">
            <v>Validado Correctamente</v>
          </cell>
          <cell r="AO112" t="str">
            <v>NO</v>
          </cell>
          <cell r="AP112">
            <v>43272.386770833335</v>
          </cell>
          <cell r="AQ112">
            <v>2</v>
          </cell>
          <cell r="AR112" t="str">
            <v>Validado Correctamente</v>
          </cell>
          <cell r="AS112" t="str">
            <v>NO</v>
          </cell>
          <cell r="AT112">
            <v>43270.694189814814</v>
          </cell>
          <cell r="AU112">
            <v>2</v>
          </cell>
          <cell r="AV112" t="str">
            <v>Validado Correctamente</v>
          </cell>
          <cell r="AW112" t="str">
            <v>NO</v>
          </cell>
          <cell r="AX112">
            <v>43270.694236111114</v>
          </cell>
          <cell r="AY112">
            <v>3</v>
          </cell>
          <cell r="AZ112" t="str">
            <v>Validado Correctamente</v>
          </cell>
          <cell r="BA112" t="str">
            <v>NO</v>
          </cell>
          <cell r="BB112">
            <v>43270.681192129632</v>
          </cell>
          <cell r="BC112" t="str">
            <v>CARGUE 0</v>
          </cell>
          <cell r="BD112" t="str">
            <v>Cargue en cero</v>
          </cell>
          <cell r="BE112" t="str">
            <v>NO</v>
          </cell>
          <cell r="BF112">
            <v>43270.681666666664</v>
          </cell>
          <cell r="BG112" t="str">
            <v>CARGUE 0</v>
          </cell>
          <cell r="BH112" t="str">
            <v>Cargue en cero</v>
          </cell>
          <cell r="BI112" t="str">
            <v>NO</v>
          </cell>
          <cell r="BJ112">
            <v>43270.681932870371</v>
          </cell>
          <cell r="BK112" t="str">
            <v>CARGUE 0</v>
          </cell>
          <cell r="BL112" t="str">
            <v>Cargue en cero</v>
          </cell>
          <cell r="BM112" t="str">
            <v>NO</v>
          </cell>
          <cell r="BN112">
            <v>43270.688437500001</v>
          </cell>
          <cell r="BO112">
            <v>8</v>
          </cell>
          <cell r="BP112" t="str">
            <v>Validado Correctamente</v>
          </cell>
          <cell r="BQ112" t="str">
            <v>NO</v>
          </cell>
          <cell r="BR112">
            <v>43281.395740740743</v>
          </cell>
          <cell r="BS112">
            <v>37</v>
          </cell>
          <cell r="BT112" t="str">
            <v>Validado Correctamente</v>
          </cell>
          <cell r="BU112" t="str">
            <v>Vacio</v>
          </cell>
          <cell r="BV112">
            <v>43276.682546296295</v>
          </cell>
          <cell r="BW112">
            <v>165</v>
          </cell>
          <cell r="BX112" t="str">
            <v>Validado Correctamente</v>
          </cell>
          <cell r="BY112" t="str">
            <v>NO</v>
          </cell>
          <cell r="BZ112">
            <v>43270.473009259258</v>
          </cell>
          <cell r="CA112">
            <v>9</v>
          </cell>
          <cell r="CB112" t="str">
            <v>Validado Correctamente</v>
          </cell>
          <cell r="CC112" t="str">
            <v>NO</v>
          </cell>
          <cell r="CD112">
            <v>43270.451550925929</v>
          </cell>
          <cell r="CE112">
            <v>76</v>
          </cell>
          <cell r="CF112" t="str">
            <v>Validado Correctamente</v>
          </cell>
          <cell r="CG112" t="str">
            <v>NO</v>
          </cell>
          <cell r="CH112">
            <v>43276.661249999997</v>
          </cell>
          <cell r="CI112">
            <v>2</v>
          </cell>
          <cell r="CJ112" t="str">
            <v>Validado Correctamente</v>
          </cell>
          <cell r="CK112" t="str">
            <v>NO</v>
          </cell>
          <cell r="CL112">
            <v>43273.758043981485</v>
          </cell>
          <cell r="CM112">
            <v>21</v>
          </cell>
          <cell r="CN112" t="str">
            <v>Validado Correctamente</v>
          </cell>
          <cell r="CO112" t="str">
            <v>NO</v>
          </cell>
          <cell r="CP112">
            <v>43276.665266203701</v>
          </cell>
          <cell r="CQ112">
            <v>16</v>
          </cell>
          <cell r="CR112" t="str">
            <v>Validado Correctamente</v>
          </cell>
          <cell r="CS112" t="str">
            <v>NO</v>
          </cell>
          <cell r="CT112">
            <v>43278.490127314813</v>
          </cell>
          <cell r="CU112">
            <v>24</v>
          </cell>
          <cell r="CV112" t="str">
            <v>Validado Correctamente</v>
          </cell>
          <cell r="CW112" t="str">
            <v>NO</v>
          </cell>
        </row>
        <row r="113">
          <cell r="A113">
            <v>1832</v>
          </cell>
          <cell r="B113" t="str">
            <v>UNIVERSIDAD TECNOLOGICA DE BOLIVAR</v>
          </cell>
          <cell r="C113" t="str">
            <v>PRIVADA</v>
          </cell>
          <cell r="D113" t="str">
            <v>Universidad</v>
          </cell>
          <cell r="E113" t="str">
            <v>Vacio</v>
          </cell>
          <cell r="F113">
            <v>43343.079525462963</v>
          </cell>
          <cell r="G113">
            <v>1917</v>
          </cell>
          <cell r="H113" t="str">
            <v>Validado Correctamente</v>
          </cell>
          <cell r="I113" t="str">
            <v>SI</v>
          </cell>
          <cell r="J113">
            <v>43343.080034722225</v>
          </cell>
          <cell r="K113">
            <v>1917</v>
          </cell>
          <cell r="L113" t="str">
            <v>Validado Correctamente</v>
          </cell>
          <cell r="M113" t="str">
            <v>SI</v>
          </cell>
          <cell r="N113">
            <v>43343.080289351848</v>
          </cell>
          <cell r="O113">
            <v>1721</v>
          </cell>
          <cell r="P113" t="str">
            <v>Validado Correctamente</v>
          </cell>
          <cell r="Q113" t="str">
            <v>SI</v>
          </cell>
          <cell r="R113">
            <v>43343.691168981481</v>
          </cell>
          <cell r="S113">
            <v>7374</v>
          </cell>
          <cell r="T113" t="str">
            <v>Validado Correctamente</v>
          </cell>
          <cell r="U113" t="str">
            <v>SI</v>
          </cell>
          <cell r="V113">
            <v>43343.492256944446</v>
          </cell>
          <cell r="W113">
            <v>750</v>
          </cell>
          <cell r="X113" t="str">
            <v>Validado Correctamente</v>
          </cell>
          <cell r="Y113" t="str">
            <v>SI</v>
          </cell>
          <cell r="Z113" t="str">
            <v>Vacio</v>
          </cell>
          <cell r="AA113" t="str">
            <v>Vacio</v>
          </cell>
          <cell r="AB113" t="str">
            <v>Vacio</v>
          </cell>
          <cell r="AC113" t="str">
            <v>Vacio</v>
          </cell>
          <cell r="AD113" t="str">
            <v>Vacio</v>
          </cell>
          <cell r="AE113" t="str">
            <v>Vacio</v>
          </cell>
          <cell r="AF113" t="str">
            <v>Vacio</v>
          </cell>
          <cell r="AG113" t="str">
            <v>Vacio</v>
          </cell>
          <cell r="AH113">
            <v>43292.529143518521</v>
          </cell>
          <cell r="AI113">
            <v>421</v>
          </cell>
          <cell r="AJ113" t="str">
            <v>Validado Correctamente</v>
          </cell>
          <cell r="AK113" t="str">
            <v>SI</v>
          </cell>
          <cell r="AL113">
            <v>43343.583460648151</v>
          </cell>
          <cell r="AM113">
            <v>171</v>
          </cell>
          <cell r="AN113" t="str">
            <v>Validado Correctamente</v>
          </cell>
          <cell r="AO113" t="str">
            <v>SI</v>
          </cell>
          <cell r="AP113">
            <v>43343.593888888892</v>
          </cell>
          <cell r="AQ113">
            <v>38</v>
          </cell>
          <cell r="AR113" t="str">
            <v>Validado Correctamente</v>
          </cell>
          <cell r="AS113" t="str">
            <v>SI</v>
          </cell>
          <cell r="AT113">
            <v>43343.61515046296</v>
          </cell>
          <cell r="AU113">
            <v>32</v>
          </cell>
          <cell r="AV113" t="str">
            <v>Validado Correctamente</v>
          </cell>
          <cell r="AW113" t="str">
            <v>SI</v>
          </cell>
          <cell r="AX113">
            <v>43343.604305555556</v>
          </cell>
          <cell r="AY113">
            <v>45</v>
          </cell>
          <cell r="AZ113" t="str">
            <v>Validado Correctamente</v>
          </cell>
          <cell r="BA113" t="str">
            <v>SI</v>
          </cell>
          <cell r="BB113" t="str">
            <v>Vacio</v>
          </cell>
          <cell r="BC113" t="str">
            <v>Vacio</v>
          </cell>
          <cell r="BD113" t="str">
            <v>Vacio</v>
          </cell>
          <cell r="BE113" t="str">
            <v>Vacio</v>
          </cell>
          <cell r="BF113" t="str">
            <v>Vacio</v>
          </cell>
          <cell r="BG113" t="str">
            <v>Vacio</v>
          </cell>
          <cell r="BH113" t="str">
            <v>Vacio</v>
          </cell>
          <cell r="BI113" t="str">
            <v>Vacio</v>
          </cell>
          <cell r="BJ113" t="str">
            <v>Vacio</v>
          </cell>
          <cell r="BK113" t="str">
            <v>Vacio</v>
          </cell>
          <cell r="BL113" t="str">
            <v>Vacio</v>
          </cell>
          <cell r="BM113" t="str">
            <v>Vacio</v>
          </cell>
          <cell r="BN113">
            <v>43343.558842592596</v>
          </cell>
          <cell r="BO113">
            <v>110</v>
          </cell>
          <cell r="BP113" t="str">
            <v>Validado Correctamente</v>
          </cell>
          <cell r="BQ113" t="str">
            <v>SI</v>
          </cell>
          <cell r="BR113" t="str">
            <v>Vacio</v>
          </cell>
          <cell r="BS113" t="str">
            <v>Vacio</v>
          </cell>
          <cell r="BT113" t="str">
            <v>Vacio</v>
          </cell>
          <cell r="BU113" t="str">
            <v>Vacio</v>
          </cell>
          <cell r="BV113">
            <v>43343.63585648148</v>
          </cell>
          <cell r="BW113">
            <v>25</v>
          </cell>
          <cell r="BX113" t="str">
            <v>Validado Correctamente</v>
          </cell>
          <cell r="BY113" t="str">
            <v>SI</v>
          </cell>
          <cell r="BZ113">
            <v>43343.645729166667</v>
          </cell>
          <cell r="CA113">
            <v>29</v>
          </cell>
          <cell r="CB113" t="str">
            <v>Validado Correctamente</v>
          </cell>
          <cell r="CC113" t="str">
            <v>SI</v>
          </cell>
          <cell r="CD113" t="str">
            <v>Vacio</v>
          </cell>
          <cell r="CE113" t="str">
            <v>Vacio</v>
          </cell>
          <cell r="CF113" t="str">
            <v>Vacio</v>
          </cell>
          <cell r="CG113" t="str">
            <v>Vacio</v>
          </cell>
          <cell r="CH113" t="str">
            <v>Vacio</v>
          </cell>
          <cell r="CI113" t="str">
            <v>Vacio</v>
          </cell>
          <cell r="CJ113" t="str">
            <v>Vacio</v>
          </cell>
          <cell r="CK113" t="str">
            <v>Vacio</v>
          </cell>
          <cell r="CL113">
            <v>43343.698460648149</v>
          </cell>
          <cell r="CM113">
            <v>1</v>
          </cell>
          <cell r="CN113" t="str">
            <v>Validado Correctamente</v>
          </cell>
          <cell r="CO113" t="str">
            <v>SI</v>
          </cell>
          <cell r="CP113" t="str">
            <v>Vacio</v>
          </cell>
          <cell r="CQ113" t="str">
            <v>Vacio</v>
          </cell>
          <cell r="CR113" t="str">
            <v>Vacio</v>
          </cell>
          <cell r="CS113" t="str">
            <v>Vacio</v>
          </cell>
          <cell r="CT113" t="str">
            <v>Vacio</v>
          </cell>
          <cell r="CU113" t="str">
            <v>Vacio</v>
          </cell>
          <cell r="CV113" t="str">
            <v>Vacio</v>
          </cell>
          <cell r="CW113" t="str">
            <v>Vacio</v>
          </cell>
        </row>
        <row r="114">
          <cell r="A114">
            <v>1833</v>
          </cell>
          <cell r="B114" t="str">
            <v>UNIVERSIDAD DEL SINU - ELIAS BECHARA ZAINUM - UNISINU -</v>
          </cell>
          <cell r="C114" t="str">
            <v>PRIVADA</v>
          </cell>
          <cell r="D114" t="str">
            <v>Universidad</v>
          </cell>
          <cell r="E114" t="str">
            <v>Vacio</v>
          </cell>
          <cell r="F114">
            <v>43441.45171296296</v>
          </cell>
          <cell r="G114">
            <v>2306</v>
          </cell>
          <cell r="H114" t="str">
            <v>Validado Correctamente</v>
          </cell>
          <cell r="I114" t="str">
            <v>SI</v>
          </cell>
          <cell r="J114">
            <v>43441.483599537038</v>
          </cell>
          <cell r="K114">
            <v>1842</v>
          </cell>
          <cell r="L114" t="str">
            <v>Validado Correctamente</v>
          </cell>
          <cell r="M114" t="str">
            <v>SI</v>
          </cell>
          <cell r="N114">
            <v>43441.494745370372</v>
          </cell>
          <cell r="O114">
            <v>1249</v>
          </cell>
          <cell r="P114" t="str">
            <v>Validado Correctamente</v>
          </cell>
          <cell r="Q114" t="str">
            <v>SI</v>
          </cell>
          <cell r="R114">
            <v>43441.634085648147</v>
          </cell>
          <cell r="S114">
            <v>8218</v>
          </cell>
          <cell r="T114" t="str">
            <v>Validado Correctamente</v>
          </cell>
          <cell r="U114" t="str">
            <v>SI</v>
          </cell>
          <cell r="V114">
            <v>43423.407754629632</v>
          </cell>
          <cell r="W114">
            <v>368</v>
          </cell>
          <cell r="X114" t="str">
            <v>Validado Correctamente</v>
          </cell>
          <cell r="Y114" t="str">
            <v>SI</v>
          </cell>
          <cell r="Z114">
            <v>42993.729953703703</v>
          </cell>
          <cell r="AA114">
            <v>32</v>
          </cell>
          <cell r="AB114" t="str">
            <v>Validado Correctamente</v>
          </cell>
          <cell r="AC114" t="str">
            <v>Vacio</v>
          </cell>
          <cell r="AD114">
            <v>43279.517071759263</v>
          </cell>
          <cell r="AE114">
            <v>1</v>
          </cell>
          <cell r="AF114" t="str">
            <v>Validado Correctamente</v>
          </cell>
          <cell r="AG114" t="str">
            <v>NO</v>
          </cell>
          <cell r="AH114">
            <v>43280.775543981479</v>
          </cell>
          <cell r="AI114">
            <v>592</v>
          </cell>
          <cell r="AJ114" t="str">
            <v>Validado Correctamente</v>
          </cell>
          <cell r="AK114" t="str">
            <v>NO</v>
          </cell>
          <cell r="AL114">
            <v>43279.645405092589</v>
          </cell>
          <cell r="AM114">
            <v>23</v>
          </cell>
          <cell r="AN114" t="str">
            <v>Validado Correctamente</v>
          </cell>
          <cell r="AO114" t="str">
            <v>NO</v>
          </cell>
          <cell r="AP114">
            <v>43278.663483796299</v>
          </cell>
          <cell r="AQ114">
            <v>18</v>
          </cell>
          <cell r="AR114" t="str">
            <v>Validado Correctamente</v>
          </cell>
          <cell r="AS114" t="str">
            <v>NO</v>
          </cell>
          <cell r="AT114">
            <v>43278.736608796295</v>
          </cell>
          <cell r="AU114">
            <v>17</v>
          </cell>
          <cell r="AV114" t="str">
            <v>Validado Correctamente</v>
          </cell>
          <cell r="AW114" t="str">
            <v>NO</v>
          </cell>
          <cell r="AX114">
            <v>43280.743888888886</v>
          </cell>
          <cell r="AY114">
            <v>24</v>
          </cell>
          <cell r="AZ114" t="str">
            <v>Validado Correctamente</v>
          </cell>
          <cell r="BA114" t="str">
            <v>NO</v>
          </cell>
          <cell r="BB114">
            <v>43278.722384259258</v>
          </cell>
          <cell r="BC114" t="str">
            <v>CARGUE 0</v>
          </cell>
          <cell r="BD114" t="str">
            <v>Cargue en cero</v>
          </cell>
          <cell r="BE114" t="str">
            <v>NO</v>
          </cell>
          <cell r="BF114">
            <v>43279.908912037034</v>
          </cell>
          <cell r="BG114" t="str">
            <v>CARGUE 0</v>
          </cell>
          <cell r="BH114" t="str">
            <v>Cargue en cero</v>
          </cell>
          <cell r="BI114" t="str">
            <v>NO</v>
          </cell>
          <cell r="BJ114">
            <v>43278.722800925927</v>
          </cell>
          <cell r="BK114" t="str">
            <v>CARGUE 0</v>
          </cell>
          <cell r="BL114" t="str">
            <v>Cargue en cero</v>
          </cell>
          <cell r="BM114" t="str">
            <v>NO</v>
          </cell>
          <cell r="BN114">
            <v>43278.654363425929</v>
          </cell>
          <cell r="BO114">
            <v>51</v>
          </cell>
          <cell r="BP114" t="str">
            <v>Validado Correctamente</v>
          </cell>
          <cell r="BQ114" t="str">
            <v>NO</v>
          </cell>
          <cell r="BR114">
            <v>43278.799386574072</v>
          </cell>
          <cell r="BS114">
            <v>9</v>
          </cell>
          <cell r="BT114" t="str">
            <v>Validado Correctamente</v>
          </cell>
          <cell r="BU114" t="str">
            <v>NO</v>
          </cell>
          <cell r="BV114">
            <v>43280.701608796298</v>
          </cell>
          <cell r="BW114">
            <v>83</v>
          </cell>
          <cell r="BX114" t="str">
            <v>Validado Correctamente</v>
          </cell>
          <cell r="BY114" t="str">
            <v>NO</v>
          </cell>
          <cell r="BZ114">
            <v>43280.629872685182</v>
          </cell>
          <cell r="CA114">
            <v>208</v>
          </cell>
          <cell r="CB114" t="str">
            <v>Validado Correctamente</v>
          </cell>
          <cell r="CC114" t="str">
            <v>NO</v>
          </cell>
          <cell r="CD114" t="str">
            <v>Vacio</v>
          </cell>
          <cell r="CE114" t="str">
            <v>Vacio</v>
          </cell>
          <cell r="CF114" t="str">
            <v>Vacio</v>
          </cell>
          <cell r="CG114" t="str">
            <v>Vacio</v>
          </cell>
          <cell r="CH114" t="str">
            <v>Vacio</v>
          </cell>
          <cell r="CI114" t="str">
            <v>Vacio</v>
          </cell>
          <cell r="CJ114" t="str">
            <v>Vacio</v>
          </cell>
          <cell r="CK114" t="str">
            <v>Vacio</v>
          </cell>
          <cell r="CL114">
            <v>43278.726273148146</v>
          </cell>
          <cell r="CM114">
            <v>82</v>
          </cell>
          <cell r="CN114" t="str">
            <v>Validado Correctamente</v>
          </cell>
          <cell r="CO114" t="str">
            <v>NO</v>
          </cell>
          <cell r="CP114">
            <v>43279.372824074075</v>
          </cell>
          <cell r="CQ114">
            <v>30</v>
          </cell>
          <cell r="CR114" t="str">
            <v>Validado Correctamente</v>
          </cell>
          <cell r="CS114" t="str">
            <v>NO</v>
          </cell>
          <cell r="CT114">
            <v>43279.658715277779</v>
          </cell>
          <cell r="CU114">
            <v>26</v>
          </cell>
          <cell r="CV114" t="str">
            <v>Validado Correctamente</v>
          </cell>
          <cell r="CW114" t="str">
            <v>NO</v>
          </cell>
        </row>
        <row r="115">
          <cell r="A115">
            <v>1834</v>
          </cell>
          <cell r="B115" t="str">
            <v>UNIVERSIDAD DEL SINU - ELIAS BECHARA ZAINUM - UNISINU -</v>
          </cell>
          <cell r="C115" t="str">
            <v>PRIVADA</v>
          </cell>
          <cell r="D115" t="str">
            <v>Universidad</v>
          </cell>
          <cell r="E115" t="str">
            <v>1833</v>
          </cell>
          <cell r="F115">
            <v>43361.663680555554</v>
          </cell>
          <cell r="G115">
            <v>1726</v>
          </cell>
          <cell r="H115" t="str">
            <v>Validado Correctamente</v>
          </cell>
          <cell r="I115" t="str">
            <v>SI</v>
          </cell>
          <cell r="J115">
            <v>43361.69159722222</v>
          </cell>
          <cell r="K115">
            <v>1325</v>
          </cell>
          <cell r="L115" t="str">
            <v>Validado Correctamente</v>
          </cell>
          <cell r="M115" t="str">
            <v>SI</v>
          </cell>
          <cell r="N115">
            <v>43361.70579861111</v>
          </cell>
          <cell r="O115">
            <v>1013</v>
          </cell>
          <cell r="P115" t="str">
            <v>Validado Correctamente</v>
          </cell>
          <cell r="Q115" t="str">
            <v>SI</v>
          </cell>
          <cell r="R115">
            <v>43419.368125000001</v>
          </cell>
          <cell r="S115">
            <v>4363</v>
          </cell>
          <cell r="T115" t="str">
            <v>Validado Correctamente</v>
          </cell>
          <cell r="U115" t="str">
            <v>SI</v>
          </cell>
          <cell r="V115">
            <v>43312.411724537036</v>
          </cell>
          <cell r="W115">
            <v>14</v>
          </cell>
          <cell r="X115" t="str">
            <v>Validado Correctamente</v>
          </cell>
          <cell r="Y115" t="str">
            <v>Vacio</v>
          </cell>
          <cell r="Z115">
            <v>42993.733020833337</v>
          </cell>
          <cell r="AA115">
            <v>25</v>
          </cell>
          <cell r="AB115" t="str">
            <v>Validado Correctamente</v>
          </cell>
          <cell r="AC115" t="str">
            <v>Vacio</v>
          </cell>
          <cell r="AD115">
            <v>43281.70208333333</v>
          </cell>
          <cell r="AE115">
            <v>1</v>
          </cell>
          <cell r="AF115" t="str">
            <v>Validado Correctamente</v>
          </cell>
          <cell r="AG115" t="str">
            <v>Vacio</v>
          </cell>
          <cell r="AH115">
            <v>43276.619733796295</v>
          </cell>
          <cell r="AI115">
            <v>339</v>
          </cell>
          <cell r="AJ115" t="str">
            <v>Validado Correctamente</v>
          </cell>
          <cell r="AK115" t="str">
            <v>NO</v>
          </cell>
          <cell r="AL115">
            <v>43266.422905092593</v>
          </cell>
          <cell r="AM115">
            <v>16</v>
          </cell>
          <cell r="AN115" t="str">
            <v>Validado Correctamente</v>
          </cell>
          <cell r="AO115" t="str">
            <v>NO</v>
          </cell>
          <cell r="AP115">
            <v>43266.444675925923</v>
          </cell>
          <cell r="AQ115">
            <v>9</v>
          </cell>
          <cell r="AR115" t="str">
            <v>Validado Correctamente</v>
          </cell>
          <cell r="AS115" t="str">
            <v>NO</v>
          </cell>
          <cell r="AT115">
            <v>43266.433425925927</v>
          </cell>
          <cell r="AU115">
            <v>3</v>
          </cell>
          <cell r="AV115" t="str">
            <v>Validado Correctamente</v>
          </cell>
          <cell r="AW115" t="str">
            <v>NO</v>
          </cell>
          <cell r="AX115">
            <v>43267.452326388891</v>
          </cell>
          <cell r="AY115">
            <v>5</v>
          </cell>
          <cell r="AZ115" t="str">
            <v>Validado Correctamente</v>
          </cell>
          <cell r="BA115" t="str">
            <v>NO</v>
          </cell>
          <cell r="BB115">
            <v>43266.440127314818</v>
          </cell>
          <cell r="BC115" t="str">
            <v>CARGUE 0</v>
          </cell>
          <cell r="BD115" t="str">
            <v>Cargue en cero</v>
          </cell>
          <cell r="BE115" t="str">
            <v>NO</v>
          </cell>
          <cell r="BF115">
            <v>43267.494027777779</v>
          </cell>
          <cell r="BG115">
            <v>10</v>
          </cell>
          <cell r="BH115" t="str">
            <v>Validado Correctamente</v>
          </cell>
          <cell r="BI115" t="str">
            <v>NO</v>
          </cell>
          <cell r="BJ115">
            <v>43266.439849537041</v>
          </cell>
          <cell r="BK115" t="str">
            <v>CARGUE 0</v>
          </cell>
          <cell r="BL115" t="str">
            <v>Cargue en cero</v>
          </cell>
          <cell r="BM115" t="str">
            <v>NO</v>
          </cell>
          <cell r="BN115">
            <v>43266.384293981479</v>
          </cell>
          <cell r="BO115">
            <v>10</v>
          </cell>
          <cell r="BP115" t="str">
            <v>Validado Correctamente</v>
          </cell>
          <cell r="BQ115" t="str">
            <v>NO</v>
          </cell>
          <cell r="BR115" t="str">
            <v>Vacio</v>
          </cell>
          <cell r="BS115" t="str">
            <v>Vacio</v>
          </cell>
          <cell r="BT115" t="str">
            <v>Vacio</v>
          </cell>
          <cell r="BU115" t="str">
            <v>Vacio</v>
          </cell>
          <cell r="BV115">
            <v>43266.380960648145</v>
          </cell>
          <cell r="BW115">
            <v>200</v>
          </cell>
          <cell r="BX115" t="str">
            <v>Validado Correctamente</v>
          </cell>
          <cell r="BY115" t="str">
            <v>NO</v>
          </cell>
          <cell r="BZ115">
            <v>43265.661134259259</v>
          </cell>
          <cell r="CA115">
            <v>11</v>
          </cell>
          <cell r="CB115" t="str">
            <v>Validado Correctamente</v>
          </cell>
          <cell r="CC115" t="str">
            <v>NO</v>
          </cell>
          <cell r="CD115">
            <v>43264.73814814815</v>
          </cell>
          <cell r="CE115" t="str">
            <v>CARGUE 0</v>
          </cell>
          <cell r="CF115" t="str">
            <v>Cargue en cero</v>
          </cell>
          <cell r="CG115" t="str">
            <v>NO</v>
          </cell>
          <cell r="CH115">
            <v>43266.412303240744</v>
          </cell>
          <cell r="CI115">
            <v>23</v>
          </cell>
          <cell r="CJ115" t="str">
            <v>Validado Correctamente</v>
          </cell>
          <cell r="CK115" t="str">
            <v>NO</v>
          </cell>
          <cell r="CL115">
            <v>43264.758067129631</v>
          </cell>
          <cell r="CM115">
            <v>11</v>
          </cell>
          <cell r="CN115" t="str">
            <v>Validado Correctamente</v>
          </cell>
          <cell r="CO115" t="str">
            <v>NO</v>
          </cell>
          <cell r="CP115">
            <v>43266.423414351855</v>
          </cell>
          <cell r="CQ115">
            <v>2</v>
          </cell>
          <cell r="CR115" t="str">
            <v>Validado Correctamente</v>
          </cell>
          <cell r="CS115" t="str">
            <v>NO</v>
          </cell>
          <cell r="CT115">
            <v>43264.748865740738</v>
          </cell>
          <cell r="CU115">
            <v>1</v>
          </cell>
          <cell r="CV115" t="str">
            <v>Validado Correctamente</v>
          </cell>
          <cell r="CW115" t="str">
            <v>NO</v>
          </cell>
        </row>
        <row r="116">
          <cell r="A116">
            <v>1835</v>
          </cell>
          <cell r="B116" t="str">
            <v>UNIVERSIDAD DE CIENCIAS APLICADAS Y AMBIENTALES UDCA.</v>
          </cell>
          <cell r="C116" t="str">
            <v>PRIVADA</v>
          </cell>
          <cell r="D116" t="str">
            <v>Universidad</v>
          </cell>
          <cell r="E116" t="str">
            <v>Vacio</v>
          </cell>
          <cell r="F116">
            <v>43281.90834490741</v>
          </cell>
          <cell r="G116">
            <v>1481</v>
          </cell>
          <cell r="H116" t="str">
            <v>Validado Correctamente</v>
          </cell>
          <cell r="I116" t="str">
            <v>Vacio</v>
          </cell>
          <cell r="J116">
            <v>43281.923715277779</v>
          </cell>
          <cell r="K116">
            <v>948</v>
          </cell>
          <cell r="L116" t="str">
            <v>Validado Correctamente</v>
          </cell>
          <cell r="M116" t="str">
            <v>Vacio</v>
          </cell>
          <cell r="N116">
            <v>43444.671180555553</v>
          </cell>
          <cell r="O116">
            <v>729</v>
          </cell>
          <cell r="P116" t="str">
            <v>Validado Correctamente</v>
          </cell>
          <cell r="Q116" t="str">
            <v>SI</v>
          </cell>
          <cell r="R116">
            <v>43445.384004629632</v>
          </cell>
          <cell r="S116">
            <v>5061</v>
          </cell>
          <cell r="T116" t="str">
            <v>Validado Correctamente</v>
          </cell>
          <cell r="U116" t="str">
            <v>SI</v>
          </cell>
          <cell r="V116">
            <v>43305.352685185186</v>
          </cell>
          <cell r="W116">
            <v>341</v>
          </cell>
          <cell r="X116" t="str">
            <v>Validado Correctamente</v>
          </cell>
          <cell r="Y116" t="str">
            <v>NO</v>
          </cell>
          <cell r="Z116">
            <v>42991.610150462962</v>
          </cell>
          <cell r="AA116">
            <v>47</v>
          </cell>
          <cell r="AB116" t="str">
            <v>Validado Correctamente</v>
          </cell>
          <cell r="AC116" t="str">
            <v>NO</v>
          </cell>
          <cell r="AD116">
            <v>43272.766435185185</v>
          </cell>
          <cell r="AE116">
            <v>1</v>
          </cell>
          <cell r="AF116" t="str">
            <v>Validado Correctamente</v>
          </cell>
          <cell r="AG116" t="str">
            <v>NO</v>
          </cell>
          <cell r="AH116">
            <v>43426.43681712963</v>
          </cell>
          <cell r="AI116">
            <v>457</v>
          </cell>
          <cell r="AJ116" t="str">
            <v>Validado Correctamente</v>
          </cell>
          <cell r="AK116" t="str">
            <v>SI</v>
          </cell>
          <cell r="AL116">
            <v>43281.796550925923</v>
          </cell>
          <cell r="AM116">
            <v>5</v>
          </cell>
          <cell r="AN116" t="str">
            <v>Validado Correctamente</v>
          </cell>
          <cell r="AO116" t="str">
            <v>Vacio</v>
          </cell>
          <cell r="AP116">
            <v>43281.80741898148</v>
          </cell>
          <cell r="AQ116">
            <v>3</v>
          </cell>
          <cell r="AR116" t="str">
            <v>Validado Correctamente</v>
          </cell>
          <cell r="AS116" t="str">
            <v>Vacio</v>
          </cell>
          <cell r="AT116">
            <v>43274.412662037037</v>
          </cell>
          <cell r="AU116">
            <v>10</v>
          </cell>
          <cell r="AV116" t="str">
            <v>Validado Correctamente</v>
          </cell>
          <cell r="AW116" t="str">
            <v>NO</v>
          </cell>
          <cell r="AX116">
            <v>43281.996689814812</v>
          </cell>
          <cell r="AY116">
            <v>32</v>
          </cell>
          <cell r="AZ116" t="str">
            <v>Validado Correctamente</v>
          </cell>
          <cell r="BA116" t="str">
            <v>Vacio</v>
          </cell>
          <cell r="BB116">
            <v>43281.794178240743</v>
          </cell>
          <cell r="BC116" t="str">
            <v>CARGUE 0</v>
          </cell>
          <cell r="BD116" t="str">
            <v>Cargue en cero</v>
          </cell>
          <cell r="BE116" t="str">
            <v>Vacio</v>
          </cell>
          <cell r="BF116">
            <v>43281.794317129628</v>
          </cell>
          <cell r="BG116" t="str">
            <v>CARGUE 0</v>
          </cell>
          <cell r="BH116" t="str">
            <v>Cargue en cero</v>
          </cell>
          <cell r="BI116" t="str">
            <v>Vacio</v>
          </cell>
          <cell r="BJ116">
            <v>43274.40902777778</v>
          </cell>
          <cell r="BK116" t="str">
            <v>CARGUE 0</v>
          </cell>
          <cell r="BL116" t="str">
            <v>Cargue en cero</v>
          </cell>
          <cell r="BM116" t="str">
            <v>NO</v>
          </cell>
          <cell r="BN116">
            <v>43281.770914351851</v>
          </cell>
          <cell r="BO116">
            <v>8</v>
          </cell>
          <cell r="BP116" t="str">
            <v>Validado Correctamente</v>
          </cell>
          <cell r="BQ116" t="str">
            <v>Vacio</v>
          </cell>
          <cell r="BR116">
            <v>43276.635057870371</v>
          </cell>
          <cell r="BS116" t="str">
            <v>CARGUE 0</v>
          </cell>
          <cell r="BT116" t="str">
            <v>Cargue en cero</v>
          </cell>
          <cell r="BU116" t="str">
            <v>NO</v>
          </cell>
          <cell r="BV116">
            <v>43273.716134259259</v>
          </cell>
          <cell r="BW116">
            <v>155</v>
          </cell>
          <cell r="BX116" t="str">
            <v>Validado Correctamente</v>
          </cell>
          <cell r="BY116" t="str">
            <v>NO</v>
          </cell>
          <cell r="BZ116">
            <v>43273.614976851852</v>
          </cell>
          <cell r="CA116">
            <v>4</v>
          </cell>
          <cell r="CB116" t="str">
            <v>Validado Correctamente</v>
          </cell>
          <cell r="CC116" t="str">
            <v>NO</v>
          </cell>
          <cell r="CD116">
            <v>43281.775752314818</v>
          </cell>
          <cell r="CE116" t="str">
            <v>CARGUE 0</v>
          </cell>
          <cell r="CF116" t="str">
            <v>Validado Correctamente</v>
          </cell>
          <cell r="CG116" t="str">
            <v>NO</v>
          </cell>
          <cell r="CH116">
            <v>43273.7268287037</v>
          </cell>
          <cell r="CI116">
            <v>34</v>
          </cell>
          <cell r="CJ116" t="str">
            <v>Validado Correctamente</v>
          </cell>
          <cell r="CK116" t="str">
            <v>NO</v>
          </cell>
          <cell r="CL116">
            <v>43276.84988425926</v>
          </cell>
          <cell r="CM116">
            <v>19</v>
          </cell>
          <cell r="CN116" t="str">
            <v>Validado Correctamente</v>
          </cell>
          <cell r="CO116" t="str">
            <v>NO</v>
          </cell>
          <cell r="CP116">
            <v>43273.726087962961</v>
          </cell>
          <cell r="CQ116" t="str">
            <v>CARGUE 0</v>
          </cell>
          <cell r="CR116" t="str">
            <v>Cargue en cero</v>
          </cell>
          <cell r="CS116" t="str">
            <v>NO</v>
          </cell>
          <cell r="CT116">
            <v>43276.675983796296</v>
          </cell>
          <cell r="CU116">
            <v>0</v>
          </cell>
          <cell r="CV116" t="str">
            <v>Validado Correctamente</v>
          </cell>
          <cell r="CW116" t="str">
            <v>NO</v>
          </cell>
        </row>
        <row r="117">
          <cell r="A117">
            <v>2102</v>
          </cell>
          <cell r="B117" t="str">
            <v>UNIVERSIDAD NACIONAL ABIERTA Y A DISTANCIA UNAD</v>
          </cell>
          <cell r="C117" t="str">
            <v>PUBLICA</v>
          </cell>
          <cell r="D117" t="str">
            <v>Universidad</v>
          </cell>
          <cell r="E117" t="str">
            <v>Vacio</v>
          </cell>
          <cell r="F117">
            <v>43282.772499999999</v>
          </cell>
          <cell r="G117">
            <v>29754</v>
          </cell>
          <cell r="H117" t="str">
            <v>Validado Correctamente</v>
          </cell>
          <cell r="I117" t="str">
            <v>SI</v>
          </cell>
          <cell r="J117">
            <v>43282.780891203707</v>
          </cell>
          <cell r="K117">
            <v>16190</v>
          </cell>
          <cell r="L117" t="str">
            <v>Validado Correctamente</v>
          </cell>
          <cell r="M117" t="str">
            <v>SI</v>
          </cell>
          <cell r="N117">
            <v>43279.547962962963</v>
          </cell>
          <cell r="O117">
            <v>16171</v>
          </cell>
          <cell r="P117" t="str">
            <v>Validado Correctamente</v>
          </cell>
          <cell r="Q117" t="str">
            <v>NO</v>
          </cell>
          <cell r="R117">
            <v>43279.821273148147</v>
          </cell>
          <cell r="S117">
            <v>71737</v>
          </cell>
          <cell r="T117" t="str">
            <v>Validado Correctamente</v>
          </cell>
          <cell r="U117" t="str">
            <v>NO</v>
          </cell>
          <cell r="V117">
            <v>43279.871759259258</v>
          </cell>
          <cell r="W117">
            <v>3424</v>
          </cell>
          <cell r="X117" t="str">
            <v>Validado Correctamente</v>
          </cell>
          <cell r="Y117" t="str">
            <v>NO</v>
          </cell>
          <cell r="Z117" t="str">
            <v>Vacio</v>
          </cell>
          <cell r="AA117" t="str">
            <v>Vacio</v>
          </cell>
          <cell r="AB117" t="str">
            <v>Vacio</v>
          </cell>
          <cell r="AC117" t="str">
            <v>Vacio</v>
          </cell>
          <cell r="AD117" t="str">
            <v>Vacio</v>
          </cell>
          <cell r="AE117" t="str">
            <v>Vacio</v>
          </cell>
          <cell r="AF117" t="str">
            <v>Vacio</v>
          </cell>
          <cell r="AG117" t="str">
            <v>Vacio</v>
          </cell>
          <cell r="AH117">
            <v>43279.928599537037</v>
          </cell>
          <cell r="AI117">
            <v>2576</v>
          </cell>
          <cell r="AJ117" t="str">
            <v>Validado Correctamente</v>
          </cell>
          <cell r="AK117" t="str">
            <v>NO</v>
          </cell>
          <cell r="AL117" t="str">
            <v>Vacio</v>
          </cell>
          <cell r="AM117" t="str">
            <v>Vacio</v>
          </cell>
          <cell r="AN117" t="str">
            <v>Vacio</v>
          </cell>
          <cell r="AO117" t="str">
            <v>Vacio</v>
          </cell>
          <cell r="AP117" t="str">
            <v>Vacio</v>
          </cell>
          <cell r="AQ117" t="str">
            <v>Vacio</v>
          </cell>
          <cell r="AR117" t="str">
            <v>Vacio</v>
          </cell>
          <cell r="AS117" t="str">
            <v>Vacio</v>
          </cell>
          <cell r="AT117" t="str">
            <v>Vacio</v>
          </cell>
          <cell r="AU117" t="str">
            <v>Vacio</v>
          </cell>
          <cell r="AV117" t="str">
            <v>Vacio</v>
          </cell>
          <cell r="AW117" t="str">
            <v>Vacio</v>
          </cell>
          <cell r="AX117" t="str">
            <v>Vacio</v>
          </cell>
          <cell r="AY117" t="str">
            <v>Vacio</v>
          </cell>
          <cell r="AZ117" t="str">
            <v>Vacio</v>
          </cell>
          <cell r="BA117" t="str">
            <v>Vacio</v>
          </cell>
          <cell r="BB117" t="str">
            <v>Vacio</v>
          </cell>
          <cell r="BC117" t="str">
            <v>Vacio</v>
          </cell>
          <cell r="BD117" t="str">
            <v>Vacio</v>
          </cell>
          <cell r="BE117" t="str">
            <v>Vacio</v>
          </cell>
          <cell r="BF117" t="str">
            <v>Vacio</v>
          </cell>
          <cell r="BG117" t="str">
            <v>Vacio</v>
          </cell>
          <cell r="BH117" t="str">
            <v>Vacio</v>
          </cell>
          <cell r="BI117" t="str">
            <v>Vacio</v>
          </cell>
          <cell r="BJ117" t="str">
            <v>Vacio</v>
          </cell>
          <cell r="BK117" t="str">
            <v>Vacio</v>
          </cell>
          <cell r="BL117" t="str">
            <v>Vacio</v>
          </cell>
          <cell r="BM117" t="str">
            <v>Vacio</v>
          </cell>
          <cell r="BN117" t="str">
            <v>Vacio</v>
          </cell>
          <cell r="BO117" t="str">
            <v>Vacio</v>
          </cell>
          <cell r="BP117" t="str">
            <v>Vacio</v>
          </cell>
          <cell r="BQ117" t="str">
            <v>Vacio</v>
          </cell>
          <cell r="BR117" t="str">
            <v>Vacio</v>
          </cell>
          <cell r="BS117" t="str">
            <v>Vacio</v>
          </cell>
          <cell r="BT117" t="str">
            <v>Vacio</v>
          </cell>
          <cell r="BU117" t="str">
            <v>Vacio</v>
          </cell>
          <cell r="BV117" t="str">
            <v>Vacio</v>
          </cell>
          <cell r="BW117" t="str">
            <v>Vacio</v>
          </cell>
          <cell r="BX117" t="str">
            <v>Vacio</v>
          </cell>
          <cell r="BY117" t="str">
            <v>Vacio</v>
          </cell>
          <cell r="BZ117" t="str">
            <v>Vacio</v>
          </cell>
          <cell r="CA117" t="str">
            <v>Vacio</v>
          </cell>
          <cell r="CB117" t="str">
            <v>Vacio</v>
          </cell>
          <cell r="CC117" t="str">
            <v>Vacio</v>
          </cell>
          <cell r="CD117" t="str">
            <v>Vacio</v>
          </cell>
          <cell r="CE117" t="str">
            <v>Vacio</v>
          </cell>
          <cell r="CF117" t="str">
            <v>Vacio</v>
          </cell>
          <cell r="CG117" t="str">
            <v>Vacio</v>
          </cell>
          <cell r="CH117" t="str">
            <v>Vacio</v>
          </cell>
          <cell r="CI117" t="str">
            <v>Vacio</v>
          </cell>
          <cell r="CJ117" t="str">
            <v>Vacio</v>
          </cell>
          <cell r="CK117" t="str">
            <v>Vacio</v>
          </cell>
          <cell r="CL117" t="str">
            <v>Vacio</v>
          </cell>
          <cell r="CM117" t="str">
            <v>Vacio</v>
          </cell>
          <cell r="CN117" t="str">
            <v>Vacio</v>
          </cell>
          <cell r="CO117" t="str">
            <v>Vacio</v>
          </cell>
          <cell r="CP117" t="str">
            <v>Vacio</v>
          </cell>
          <cell r="CQ117" t="str">
            <v>Vacio</v>
          </cell>
          <cell r="CR117" t="str">
            <v>Vacio</v>
          </cell>
          <cell r="CS117" t="str">
            <v>Vacio</v>
          </cell>
          <cell r="CT117" t="str">
            <v>Vacio</v>
          </cell>
          <cell r="CU117" t="str">
            <v>Vacio</v>
          </cell>
          <cell r="CV117" t="str">
            <v>Vacio</v>
          </cell>
          <cell r="CW117" t="str">
            <v>Vacio</v>
          </cell>
        </row>
        <row r="118">
          <cell r="A118">
            <v>2104</v>
          </cell>
          <cell r="B118" t="str">
            <v>ESCUELA SUPERIOR DE ADMINISTRACION PUBLICA-ESAP-</v>
          </cell>
          <cell r="C118" t="str">
            <v>PUBLICA</v>
          </cell>
          <cell r="D118" t="str">
            <v>Institución Universitaria/Escuela Tecnológica</v>
          </cell>
          <cell r="E118" t="str">
            <v>Vacio</v>
          </cell>
          <cell r="F118">
            <v>43217.488587962966</v>
          </cell>
          <cell r="G118">
            <v>6481</v>
          </cell>
          <cell r="H118" t="str">
            <v>Validado Correctamente</v>
          </cell>
          <cell r="I118" t="str">
            <v>NO</v>
          </cell>
          <cell r="J118">
            <v>43223.414872685185</v>
          </cell>
          <cell r="K118">
            <v>3600</v>
          </cell>
          <cell r="L118" t="str">
            <v>Validado Correctamente</v>
          </cell>
          <cell r="M118" t="str">
            <v>NO</v>
          </cell>
          <cell r="N118" t="str">
            <v>Vacio</v>
          </cell>
          <cell r="O118" t="str">
            <v>Vacio</v>
          </cell>
          <cell r="P118" t="str">
            <v>Validado con Errores</v>
          </cell>
          <cell r="Q118" t="str">
            <v>Vacio</v>
          </cell>
          <cell r="R118" t="str">
            <v>Vacio</v>
          </cell>
          <cell r="S118" t="str">
            <v>Vacio</v>
          </cell>
          <cell r="T118" t="str">
            <v>Validado con Errores</v>
          </cell>
          <cell r="U118" t="str">
            <v>Vacio</v>
          </cell>
          <cell r="V118" t="str">
            <v>Vacio</v>
          </cell>
          <cell r="W118" t="str">
            <v>Vacio</v>
          </cell>
          <cell r="X118" t="str">
            <v>Vacio</v>
          </cell>
          <cell r="Y118" t="str">
            <v>Vacio</v>
          </cell>
          <cell r="Z118">
            <v>43075.41846064815</v>
          </cell>
          <cell r="AA118">
            <v>100</v>
          </cell>
          <cell r="AB118" t="str">
            <v>Validado Correctamente</v>
          </cell>
          <cell r="AC118" t="str">
            <v>SI</v>
          </cell>
          <cell r="AD118" t="str">
            <v>Vacio</v>
          </cell>
          <cell r="AE118" t="str">
            <v>Vacio</v>
          </cell>
          <cell r="AF118" t="str">
            <v>Vacio</v>
          </cell>
          <cell r="AG118" t="str">
            <v>Vacio</v>
          </cell>
          <cell r="AH118" t="str">
            <v>Vacio</v>
          </cell>
          <cell r="AI118" t="str">
            <v>Vacio</v>
          </cell>
          <cell r="AJ118" t="str">
            <v>Vacio</v>
          </cell>
          <cell r="AK118" t="str">
            <v>Vacio</v>
          </cell>
          <cell r="AL118" t="str">
            <v>Vacio</v>
          </cell>
          <cell r="AM118" t="str">
            <v>Vacio</v>
          </cell>
          <cell r="AN118" t="str">
            <v>Validado con Errores</v>
          </cell>
          <cell r="AO118" t="str">
            <v>Vacio</v>
          </cell>
          <cell r="AP118" t="str">
            <v>Vacio</v>
          </cell>
          <cell r="AQ118" t="str">
            <v>Vacio</v>
          </cell>
          <cell r="AR118" t="str">
            <v>Validado con Errores</v>
          </cell>
          <cell r="AS118" t="str">
            <v>Vacio</v>
          </cell>
          <cell r="AT118" t="str">
            <v>Vacio</v>
          </cell>
          <cell r="AU118" t="str">
            <v>Vacio</v>
          </cell>
          <cell r="AV118" t="str">
            <v>Validado con Errores</v>
          </cell>
          <cell r="AW118" t="str">
            <v>Vacio</v>
          </cell>
          <cell r="AX118" t="str">
            <v>Vacio</v>
          </cell>
          <cell r="AY118" t="str">
            <v>Vacio</v>
          </cell>
          <cell r="AZ118" t="str">
            <v>Validado con Errores</v>
          </cell>
          <cell r="BA118" t="str">
            <v>Vacio</v>
          </cell>
          <cell r="BB118" t="str">
            <v>Vacio</v>
          </cell>
          <cell r="BC118" t="str">
            <v>Vacio</v>
          </cell>
          <cell r="BD118" t="str">
            <v>Vacio</v>
          </cell>
          <cell r="BE118" t="str">
            <v>Vacio</v>
          </cell>
          <cell r="BF118" t="str">
            <v>Vacio</v>
          </cell>
          <cell r="BG118" t="str">
            <v>Vacio</v>
          </cell>
          <cell r="BH118" t="str">
            <v>Validado con Errores</v>
          </cell>
          <cell r="BI118" t="str">
            <v>Vacio</v>
          </cell>
          <cell r="BJ118" t="str">
            <v>Vacio</v>
          </cell>
          <cell r="BK118" t="str">
            <v>Vacio</v>
          </cell>
          <cell r="BL118" t="str">
            <v>Vacio</v>
          </cell>
          <cell r="BM118" t="str">
            <v>Vacio</v>
          </cell>
          <cell r="BN118">
            <v>43250.633425925924</v>
          </cell>
          <cell r="BO118">
            <v>1</v>
          </cell>
          <cell r="BP118" t="str">
            <v>Validado Correctamente</v>
          </cell>
          <cell r="BQ118" t="str">
            <v>NO</v>
          </cell>
          <cell r="BR118" t="str">
            <v>Vacio</v>
          </cell>
          <cell r="BS118" t="str">
            <v>Vacio</v>
          </cell>
          <cell r="BT118" t="str">
            <v>Vacio</v>
          </cell>
          <cell r="BU118" t="str">
            <v>Vacio</v>
          </cell>
          <cell r="BV118">
            <v>43264.694745370369</v>
          </cell>
          <cell r="BW118">
            <v>5</v>
          </cell>
          <cell r="BX118" t="str">
            <v>Validado Correctamente</v>
          </cell>
          <cell r="BY118" t="str">
            <v>NO</v>
          </cell>
          <cell r="BZ118" t="str">
            <v>Vacio</v>
          </cell>
          <cell r="CA118" t="str">
            <v>Vacio</v>
          </cell>
          <cell r="CB118" t="str">
            <v>Vacio</v>
          </cell>
          <cell r="CC118" t="str">
            <v>Vacio</v>
          </cell>
          <cell r="CD118" t="str">
            <v>Vacio</v>
          </cell>
          <cell r="CE118" t="str">
            <v>Vacio</v>
          </cell>
          <cell r="CF118" t="str">
            <v>Vacio</v>
          </cell>
          <cell r="CG118" t="str">
            <v>Vacio</v>
          </cell>
          <cell r="CH118">
            <v>43258.626736111109</v>
          </cell>
          <cell r="CI118">
            <v>3</v>
          </cell>
          <cell r="CJ118" t="str">
            <v>Validado Correctamente</v>
          </cell>
          <cell r="CK118" t="str">
            <v>NO</v>
          </cell>
          <cell r="CL118" t="str">
            <v>Vacio</v>
          </cell>
          <cell r="CM118" t="str">
            <v>Vacio</v>
          </cell>
          <cell r="CN118" t="str">
            <v>Vacio</v>
          </cell>
          <cell r="CO118" t="str">
            <v>Vacio</v>
          </cell>
          <cell r="CP118">
            <v>43258.492002314815</v>
          </cell>
          <cell r="CQ118">
            <v>12</v>
          </cell>
          <cell r="CR118" t="str">
            <v>Validado Correctamente</v>
          </cell>
          <cell r="CS118" t="str">
            <v>NO</v>
          </cell>
          <cell r="CT118" t="str">
            <v>Vacio</v>
          </cell>
          <cell r="CU118" t="str">
            <v>Vacio</v>
          </cell>
          <cell r="CV118" t="str">
            <v>Vacio</v>
          </cell>
          <cell r="CW118" t="str">
            <v>Vacio</v>
          </cell>
        </row>
        <row r="119">
          <cell r="A119">
            <v>2106</v>
          </cell>
          <cell r="B119" t="str">
            <v>DIRECCION NACIONAL DE ESCUELAS</v>
          </cell>
          <cell r="C119" t="str">
            <v>PUBLICA</v>
          </cell>
          <cell r="D119" t="str">
            <v>Institución Universitaria/Escuela Tecnológica</v>
          </cell>
          <cell r="E119" t="str">
            <v>Vacio</v>
          </cell>
          <cell r="F119">
            <v>43289.682199074072</v>
          </cell>
          <cell r="G119">
            <v>4412</v>
          </cell>
          <cell r="H119" t="str">
            <v>Validado Correctamente</v>
          </cell>
          <cell r="I119" t="str">
            <v>SI</v>
          </cell>
          <cell r="J119">
            <v>43288.767581018517</v>
          </cell>
          <cell r="K119">
            <v>3798</v>
          </cell>
          <cell r="L119" t="str">
            <v>Validado Correctamente</v>
          </cell>
          <cell r="M119" t="str">
            <v>SI</v>
          </cell>
          <cell r="N119">
            <v>43289.671238425923</v>
          </cell>
          <cell r="O119">
            <v>3277</v>
          </cell>
          <cell r="P119" t="str">
            <v>Validado Correctamente</v>
          </cell>
          <cell r="Q119" t="str">
            <v>SI</v>
          </cell>
          <cell r="R119">
            <v>43288.714363425926</v>
          </cell>
          <cell r="S119">
            <v>3769</v>
          </cell>
          <cell r="T119" t="str">
            <v>Validado Correctamente</v>
          </cell>
          <cell r="U119" t="str">
            <v>SI</v>
          </cell>
          <cell r="V119">
            <v>43281.897997685184</v>
          </cell>
          <cell r="W119">
            <v>2929</v>
          </cell>
          <cell r="X119" t="str">
            <v>Validado Correctamente</v>
          </cell>
          <cell r="Y119" t="str">
            <v>NO</v>
          </cell>
          <cell r="Z119">
            <v>43094.510995370372</v>
          </cell>
          <cell r="AA119">
            <v>1</v>
          </cell>
          <cell r="AB119" t="str">
            <v>Validado Correctamente</v>
          </cell>
          <cell r="AC119" t="str">
            <v>SI</v>
          </cell>
          <cell r="AD119" t="str">
            <v>Vacio</v>
          </cell>
          <cell r="AE119" t="str">
            <v>Vacio</v>
          </cell>
          <cell r="AF119" t="str">
            <v>Vacio</v>
          </cell>
          <cell r="AG119" t="str">
            <v>Vacio</v>
          </cell>
          <cell r="AH119">
            <v>43277.584907407407</v>
          </cell>
          <cell r="AI119">
            <v>12</v>
          </cell>
          <cell r="AJ119" t="str">
            <v>Validado con Errores</v>
          </cell>
          <cell r="AK119" t="str">
            <v>NO</v>
          </cell>
          <cell r="AL119" t="str">
            <v>Vacio</v>
          </cell>
          <cell r="AM119" t="str">
            <v>Vacio</v>
          </cell>
          <cell r="AN119" t="str">
            <v>Vacio</v>
          </cell>
          <cell r="AO119" t="str">
            <v>Vacio</v>
          </cell>
          <cell r="AP119" t="str">
            <v>Vacio</v>
          </cell>
          <cell r="AQ119" t="str">
            <v>Vacio</v>
          </cell>
          <cell r="AR119" t="str">
            <v>Vacio</v>
          </cell>
          <cell r="AS119" t="str">
            <v>Vacio</v>
          </cell>
          <cell r="AT119" t="str">
            <v>Vacio</v>
          </cell>
          <cell r="AU119" t="str">
            <v>Vacio</v>
          </cell>
          <cell r="AV119" t="str">
            <v>Vacio</v>
          </cell>
          <cell r="AW119" t="str">
            <v>Vacio</v>
          </cell>
          <cell r="AX119" t="str">
            <v>Vacio</v>
          </cell>
          <cell r="AY119" t="str">
            <v>Vacio</v>
          </cell>
          <cell r="AZ119" t="str">
            <v>Vacio</v>
          </cell>
          <cell r="BA119" t="str">
            <v>Vacio</v>
          </cell>
          <cell r="BB119" t="str">
            <v>Vacio</v>
          </cell>
          <cell r="BC119" t="str">
            <v>Vacio</v>
          </cell>
          <cell r="BD119" t="str">
            <v>Vacio</v>
          </cell>
          <cell r="BE119" t="str">
            <v>Vacio</v>
          </cell>
          <cell r="BF119" t="str">
            <v>Vacio</v>
          </cell>
          <cell r="BG119" t="str">
            <v>Vacio</v>
          </cell>
          <cell r="BH119" t="str">
            <v>Vacio</v>
          </cell>
          <cell r="BI119" t="str">
            <v>Vacio</v>
          </cell>
          <cell r="BJ119" t="str">
            <v>Vacio</v>
          </cell>
          <cell r="BK119" t="str">
            <v>Vacio</v>
          </cell>
          <cell r="BL119" t="str">
            <v>Vacio</v>
          </cell>
          <cell r="BM119" t="str">
            <v>Vacio</v>
          </cell>
          <cell r="BN119" t="str">
            <v>Vacio</v>
          </cell>
          <cell r="BO119" t="str">
            <v>Vacio</v>
          </cell>
          <cell r="BP119" t="str">
            <v>Vacio</v>
          </cell>
          <cell r="BQ119" t="str">
            <v>Vacio</v>
          </cell>
          <cell r="BR119" t="str">
            <v>Vacio</v>
          </cell>
          <cell r="BS119" t="str">
            <v>Vacio</v>
          </cell>
          <cell r="BT119" t="str">
            <v>Vacio</v>
          </cell>
          <cell r="BU119" t="str">
            <v>Vacio</v>
          </cell>
          <cell r="BV119" t="str">
            <v>Vacio</v>
          </cell>
          <cell r="BW119" t="str">
            <v>Vacio</v>
          </cell>
          <cell r="BX119" t="str">
            <v>Vacio</v>
          </cell>
          <cell r="BY119" t="str">
            <v>Vacio</v>
          </cell>
          <cell r="BZ119" t="str">
            <v>Vacio</v>
          </cell>
          <cell r="CA119" t="str">
            <v>Vacio</v>
          </cell>
          <cell r="CB119" t="str">
            <v>Vacio</v>
          </cell>
          <cell r="CC119" t="str">
            <v>Vacio</v>
          </cell>
          <cell r="CD119" t="str">
            <v>Vacio</v>
          </cell>
          <cell r="CE119" t="str">
            <v>Vacio</v>
          </cell>
          <cell r="CF119" t="str">
            <v>Vacio</v>
          </cell>
          <cell r="CG119" t="str">
            <v>Vacio</v>
          </cell>
          <cell r="CH119" t="str">
            <v>Vacio</v>
          </cell>
          <cell r="CI119" t="str">
            <v>Vacio</v>
          </cell>
          <cell r="CJ119" t="str">
            <v>Vacio</v>
          </cell>
          <cell r="CK119" t="str">
            <v>Vacio</v>
          </cell>
          <cell r="CL119" t="str">
            <v>Vacio</v>
          </cell>
          <cell r="CM119" t="str">
            <v>Vacio</v>
          </cell>
          <cell r="CN119" t="str">
            <v>Vacio</v>
          </cell>
          <cell r="CO119" t="str">
            <v>Vacio</v>
          </cell>
          <cell r="CP119" t="str">
            <v>Vacio</v>
          </cell>
          <cell r="CQ119" t="str">
            <v>Vacio</v>
          </cell>
          <cell r="CR119" t="str">
            <v>Vacio</v>
          </cell>
          <cell r="CS119" t="str">
            <v>Vacio</v>
          </cell>
          <cell r="CT119" t="str">
            <v>Vacio</v>
          </cell>
          <cell r="CU119" t="str">
            <v>Vacio</v>
          </cell>
          <cell r="CV119" t="str">
            <v>Vacio</v>
          </cell>
          <cell r="CW119" t="str">
            <v>Vacio</v>
          </cell>
        </row>
        <row r="120">
          <cell r="A120">
            <v>2110</v>
          </cell>
          <cell r="B120" t="str">
            <v>COLEGIO MAYOR DE ANTIOQUIA</v>
          </cell>
          <cell r="C120" t="str">
            <v>PUBLICA</v>
          </cell>
          <cell r="D120" t="str">
            <v>Institución Universitaria/Escuela Tecnológica</v>
          </cell>
          <cell r="E120" t="str">
            <v>Vacio</v>
          </cell>
          <cell r="F120">
            <v>43343.612569444442</v>
          </cell>
          <cell r="G120">
            <v>2507</v>
          </cell>
          <cell r="H120" t="str">
            <v>Validado Correctamente</v>
          </cell>
          <cell r="I120" t="str">
            <v>SI</v>
          </cell>
          <cell r="J120">
            <v>43343.619085648148</v>
          </cell>
          <cell r="K120">
            <v>1162</v>
          </cell>
          <cell r="L120" t="str">
            <v>Validado Correctamente</v>
          </cell>
          <cell r="M120" t="str">
            <v>SI</v>
          </cell>
          <cell r="N120">
            <v>43343.691747685189</v>
          </cell>
          <cell r="O120">
            <v>1020</v>
          </cell>
          <cell r="P120" t="str">
            <v>Validado Correctamente</v>
          </cell>
          <cell r="Q120" t="str">
            <v>SI</v>
          </cell>
          <cell r="R120">
            <v>43343.699976851851</v>
          </cell>
          <cell r="S120">
            <v>4575</v>
          </cell>
          <cell r="T120" t="str">
            <v>Validado Correctamente</v>
          </cell>
          <cell r="U120" t="str">
            <v>SI</v>
          </cell>
          <cell r="V120">
            <v>43308.379525462966</v>
          </cell>
          <cell r="W120">
            <v>359</v>
          </cell>
          <cell r="X120" t="str">
            <v>Validado Correctamente</v>
          </cell>
          <cell r="Y120" t="str">
            <v>NO</v>
          </cell>
          <cell r="Z120" t="str">
            <v>Vacio</v>
          </cell>
          <cell r="AA120" t="str">
            <v>Vacio</v>
          </cell>
          <cell r="AB120" t="str">
            <v>Vacio</v>
          </cell>
          <cell r="AC120" t="str">
            <v>Vacio</v>
          </cell>
          <cell r="AD120">
            <v>43280.443715277775</v>
          </cell>
          <cell r="AE120">
            <v>1</v>
          </cell>
          <cell r="AF120" t="str">
            <v>Validado Correctamente</v>
          </cell>
          <cell r="AG120" t="str">
            <v>NO</v>
          </cell>
          <cell r="AH120">
            <v>43280.617037037038</v>
          </cell>
          <cell r="AI120">
            <v>372</v>
          </cell>
          <cell r="AJ120" t="str">
            <v>Validado Correctamente</v>
          </cell>
          <cell r="AK120" t="str">
            <v>NO</v>
          </cell>
          <cell r="AL120">
            <v>43279.537997685184</v>
          </cell>
          <cell r="AM120">
            <v>7</v>
          </cell>
          <cell r="AN120" t="str">
            <v>Validado Correctamente</v>
          </cell>
          <cell r="AO120" t="str">
            <v>NO</v>
          </cell>
          <cell r="AP120">
            <v>43279.496666666666</v>
          </cell>
          <cell r="AQ120">
            <v>6</v>
          </cell>
          <cell r="AR120" t="str">
            <v>Validado Correctamente</v>
          </cell>
          <cell r="AS120" t="str">
            <v>NO</v>
          </cell>
          <cell r="AT120">
            <v>43271.555532407408</v>
          </cell>
          <cell r="AU120">
            <v>3</v>
          </cell>
          <cell r="AV120" t="str">
            <v>Validado Correctamente</v>
          </cell>
          <cell r="AW120" t="str">
            <v>NO</v>
          </cell>
          <cell r="AX120">
            <v>43279.580868055556</v>
          </cell>
          <cell r="AY120">
            <v>30</v>
          </cell>
          <cell r="AZ120" t="str">
            <v>Validado Correctamente</v>
          </cell>
          <cell r="BA120" t="str">
            <v>NO</v>
          </cell>
          <cell r="BB120">
            <v>43270.662268518521</v>
          </cell>
          <cell r="BC120" t="str">
            <v>CARGUE 0</v>
          </cell>
          <cell r="BD120" t="str">
            <v>Cargue en cero</v>
          </cell>
          <cell r="BE120" t="str">
            <v>NO</v>
          </cell>
          <cell r="BF120">
            <v>43277.61619212963</v>
          </cell>
          <cell r="BG120">
            <v>3</v>
          </cell>
          <cell r="BH120" t="str">
            <v>Validado Correctamente</v>
          </cell>
          <cell r="BI120" t="str">
            <v>NO</v>
          </cell>
          <cell r="BJ120">
            <v>43270.660231481481</v>
          </cell>
          <cell r="BK120" t="str">
            <v>CARGUE 0</v>
          </cell>
          <cell r="BL120" t="str">
            <v>Cargue en cero</v>
          </cell>
          <cell r="BM120" t="str">
            <v>NO</v>
          </cell>
          <cell r="BN120">
            <v>43279.476030092592</v>
          </cell>
          <cell r="BO120">
            <v>34</v>
          </cell>
          <cell r="BP120" t="str">
            <v>Validado Correctamente</v>
          </cell>
          <cell r="BQ120" t="str">
            <v>NO</v>
          </cell>
          <cell r="BR120">
            <v>43342.601018518515</v>
          </cell>
          <cell r="BS120">
            <v>13</v>
          </cell>
          <cell r="BT120" t="str">
            <v>Validado Correctamente</v>
          </cell>
          <cell r="BU120" t="str">
            <v>SI</v>
          </cell>
          <cell r="BV120">
            <v>43277.584479166668</v>
          </cell>
          <cell r="BW120">
            <v>105</v>
          </cell>
          <cell r="BX120" t="str">
            <v>Validado Correctamente</v>
          </cell>
          <cell r="BY120" t="str">
            <v>NO</v>
          </cell>
          <cell r="BZ120">
            <v>43280.567256944443</v>
          </cell>
          <cell r="CA120">
            <v>39</v>
          </cell>
          <cell r="CB120" t="str">
            <v>Validado Correctamente</v>
          </cell>
          <cell r="CC120" t="str">
            <v>NO</v>
          </cell>
          <cell r="CD120" t="str">
            <v>Vacio</v>
          </cell>
          <cell r="CE120" t="str">
            <v>Vacio</v>
          </cell>
          <cell r="CF120" t="str">
            <v>Vacio</v>
          </cell>
          <cell r="CG120" t="str">
            <v>Vacio</v>
          </cell>
          <cell r="CH120" t="str">
            <v>Vacio</v>
          </cell>
          <cell r="CI120" t="str">
            <v>Vacio</v>
          </cell>
          <cell r="CJ120" t="str">
            <v>Vacio</v>
          </cell>
          <cell r="CK120" t="str">
            <v>Vacio</v>
          </cell>
          <cell r="CL120">
            <v>43269.717164351852</v>
          </cell>
          <cell r="CM120">
            <v>34</v>
          </cell>
          <cell r="CN120" t="str">
            <v>Validado Correctamente</v>
          </cell>
          <cell r="CO120" t="str">
            <v>NO</v>
          </cell>
          <cell r="CP120" t="str">
            <v>Vacio</v>
          </cell>
          <cell r="CQ120" t="str">
            <v>Vacio</v>
          </cell>
          <cell r="CR120" t="str">
            <v>Vacio</v>
          </cell>
          <cell r="CS120" t="str">
            <v>Vacio</v>
          </cell>
          <cell r="CT120">
            <v>43423.459502314814</v>
          </cell>
          <cell r="CU120">
            <v>13</v>
          </cell>
          <cell r="CV120" t="str">
            <v>Validado Correctamente</v>
          </cell>
          <cell r="CW120" t="str">
            <v>SI</v>
          </cell>
        </row>
        <row r="121">
          <cell r="A121">
            <v>2114</v>
          </cell>
          <cell r="B121" t="str">
            <v>ESCUELA NACIONAL DEL DEPORTE</v>
          </cell>
          <cell r="C121" t="str">
            <v>PUBLICA</v>
          </cell>
          <cell r="D121" t="str">
            <v>Institución Universitaria/Escuela Tecnológica</v>
          </cell>
          <cell r="E121" t="str">
            <v>Vacio</v>
          </cell>
          <cell r="F121">
            <v>43174.509930555556</v>
          </cell>
          <cell r="G121">
            <v>1288</v>
          </cell>
          <cell r="H121" t="str">
            <v>Validado Correctamente</v>
          </cell>
          <cell r="I121" t="str">
            <v>NO</v>
          </cell>
          <cell r="J121">
            <v>43193.61383101852</v>
          </cell>
          <cell r="K121">
            <v>639</v>
          </cell>
          <cell r="L121" t="str">
            <v>Validado Correctamente</v>
          </cell>
          <cell r="M121" t="str">
            <v>NO</v>
          </cell>
          <cell r="N121">
            <v>43213.634780092594</v>
          </cell>
          <cell r="O121">
            <v>522</v>
          </cell>
          <cell r="P121" t="str">
            <v>Validado Correctamente</v>
          </cell>
          <cell r="Q121" t="str">
            <v>NO</v>
          </cell>
          <cell r="R121">
            <v>43298.659872685188</v>
          </cell>
          <cell r="S121">
            <v>3823</v>
          </cell>
          <cell r="T121" t="str">
            <v>Validado Correctamente</v>
          </cell>
          <cell r="U121" t="str">
            <v>SI</v>
          </cell>
          <cell r="V121">
            <v>43347.407083333332</v>
          </cell>
          <cell r="W121">
            <v>259</v>
          </cell>
          <cell r="X121" t="str">
            <v>Validado Correctamente</v>
          </cell>
          <cell r="Y121" t="str">
            <v>SI</v>
          </cell>
          <cell r="Z121" t="str">
            <v>Vacio</v>
          </cell>
          <cell r="AA121" t="str">
            <v>Vacio</v>
          </cell>
          <cell r="AB121" t="str">
            <v>Vacio</v>
          </cell>
          <cell r="AC121" t="str">
            <v>Vacio</v>
          </cell>
          <cell r="AD121">
            <v>43272.440289351849</v>
          </cell>
          <cell r="AE121">
            <v>1</v>
          </cell>
          <cell r="AF121" t="str">
            <v>Validado Correctamente</v>
          </cell>
          <cell r="AG121" t="str">
            <v>NO</v>
          </cell>
          <cell r="AH121">
            <v>43258.437175925923</v>
          </cell>
          <cell r="AI121">
            <v>183</v>
          </cell>
          <cell r="AJ121" t="str">
            <v>Validado Correctamente</v>
          </cell>
          <cell r="AK121" t="str">
            <v>NO</v>
          </cell>
          <cell r="AL121" t="str">
            <v>Vacio</v>
          </cell>
          <cell r="AM121" t="str">
            <v>Vacio</v>
          </cell>
          <cell r="AN121" t="str">
            <v>Vacio</v>
          </cell>
          <cell r="AO121" t="str">
            <v>Vacio</v>
          </cell>
          <cell r="AP121" t="str">
            <v>Vacio</v>
          </cell>
          <cell r="AQ121" t="str">
            <v>Vacio</v>
          </cell>
          <cell r="AR121" t="str">
            <v>Vacio</v>
          </cell>
          <cell r="AS121" t="str">
            <v>Vacio</v>
          </cell>
          <cell r="AT121" t="str">
            <v>Vacio</v>
          </cell>
          <cell r="AU121" t="str">
            <v>Vacio</v>
          </cell>
          <cell r="AV121" t="str">
            <v>Vacio</v>
          </cell>
          <cell r="AW121" t="str">
            <v>Vacio</v>
          </cell>
          <cell r="AX121" t="str">
            <v>Vacio</v>
          </cell>
          <cell r="AY121" t="str">
            <v>Vacio</v>
          </cell>
          <cell r="AZ121" t="str">
            <v>Vacio</v>
          </cell>
          <cell r="BA121" t="str">
            <v>Vacio</v>
          </cell>
          <cell r="BB121" t="str">
            <v>Vacio</v>
          </cell>
          <cell r="BC121" t="str">
            <v>Vacio</v>
          </cell>
          <cell r="BD121" t="str">
            <v>Vacio</v>
          </cell>
          <cell r="BE121" t="str">
            <v>Vacio</v>
          </cell>
          <cell r="BF121" t="str">
            <v>Vacio</v>
          </cell>
          <cell r="BG121" t="str">
            <v>Vacio</v>
          </cell>
          <cell r="BH121" t="str">
            <v>Vacio</v>
          </cell>
          <cell r="BI121" t="str">
            <v>Vacio</v>
          </cell>
          <cell r="BJ121" t="str">
            <v>Vacio</v>
          </cell>
          <cell r="BK121" t="str">
            <v>Vacio</v>
          </cell>
          <cell r="BL121" t="str">
            <v>Vacio</v>
          </cell>
          <cell r="BM121" t="str">
            <v>Vacio</v>
          </cell>
          <cell r="BN121" t="str">
            <v>Vacio</v>
          </cell>
          <cell r="BO121" t="str">
            <v>Vacio</v>
          </cell>
          <cell r="BP121" t="str">
            <v>Vacio</v>
          </cell>
          <cell r="BQ121" t="str">
            <v>Vacio</v>
          </cell>
          <cell r="BR121">
            <v>43285.632951388892</v>
          </cell>
          <cell r="BS121">
            <v>7</v>
          </cell>
          <cell r="BT121" t="str">
            <v>Validado Correctamente</v>
          </cell>
          <cell r="BU121" t="str">
            <v>SI</v>
          </cell>
          <cell r="BV121">
            <v>43270.64135416667</v>
          </cell>
          <cell r="BW121">
            <v>63</v>
          </cell>
          <cell r="BX121" t="str">
            <v>Validado Correctamente</v>
          </cell>
          <cell r="BY121" t="str">
            <v>NO</v>
          </cell>
          <cell r="BZ121" t="str">
            <v>Vacio</v>
          </cell>
          <cell r="CA121" t="str">
            <v>Vacio</v>
          </cell>
          <cell r="CB121" t="str">
            <v>Vacio</v>
          </cell>
          <cell r="CC121" t="str">
            <v>Vacio</v>
          </cell>
          <cell r="CD121" t="str">
            <v>Vacio</v>
          </cell>
          <cell r="CE121" t="str">
            <v>Vacio</v>
          </cell>
          <cell r="CF121" t="str">
            <v>Vacio</v>
          </cell>
          <cell r="CG121" t="str">
            <v>Vacio</v>
          </cell>
          <cell r="CH121" t="str">
            <v>Vacio</v>
          </cell>
          <cell r="CI121" t="str">
            <v>Vacio</v>
          </cell>
          <cell r="CJ121" t="str">
            <v>Vacio</v>
          </cell>
          <cell r="CK121" t="str">
            <v>Vacio</v>
          </cell>
          <cell r="CL121" t="str">
            <v>Vacio</v>
          </cell>
          <cell r="CM121" t="str">
            <v>Vacio</v>
          </cell>
          <cell r="CN121" t="str">
            <v>Vacio</v>
          </cell>
          <cell r="CO121" t="str">
            <v>Vacio</v>
          </cell>
          <cell r="CP121" t="str">
            <v>Vacio</v>
          </cell>
          <cell r="CQ121" t="str">
            <v>Vacio</v>
          </cell>
          <cell r="CR121" t="str">
            <v>Vacio</v>
          </cell>
          <cell r="CS121" t="str">
            <v>Vacio</v>
          </cell>
          <cell r="CT121" t="str">
            <v>Vacio</v>
          </cell>
          <cell r="CU121" t="str">
            <v>Vacio</v>
          </cell>
          <cell r="CV121" t="str">
            <v>Vacio</v>
          </cell>
          <cell r="CW121" t="str">
            <v>Vacio</v>
          </cell>
        </row>
        <row r="122">
          <cell r="A122">
            <v>2206</v>
          </cell>
          <cell r="B122" t="str">
            <v>INSTITUTO DEPARTAMENTAL DE BELLAS ARTES</v>
          </cell>
          <cell r="C122" t="str">
            <v>PUBLICA</v>
          </cell>
          <cell r="D122" t="str">
            <v>Institución Universitaria/Escuela Tecnológica</v>
          </cell>
          <cell r="E122" t="str">
            <v>Vacio</v>
          </cell>
          <cell r="F122">
            <v>43399.690891203703</v>
          </cell>
          <cell r="G122">
            <v>146</v>
          </cell>
          <cell r="H122" t="str">
            <v>Validado Correctamente</v>
          </cell>
          <cell r="I122" t="str">
            <v>SI</v>
          </cell>
          <cell r="J122">
            <v>43399.69226851852</v>
          </cell>
          <cell r="K122">
            <v>68</v>
          </cell>
          <cell r="L122" t="str">
            <v>Validado Correctamente</v>
          </cell>
          <cell r="M122" t="str">
            <v>SI</v>
          </cell>
          <cell r="N122">
            <v>43399.699525462966</v>
          </cell>
          <cell r="O122">
            <v>58</v>
          </cell>
          <cell r="P122" t="str">
            <v>Validado Correctamente</v>
          </cell>
          <cell r="Q122" t="str">
            <v>SI</v>
          </cell>
          <cell r="R122">
            <v>43399.720254629632</v>
          </cell>
          <cell r="S122">
            <v>616</v>
          </cell>
          <cell r="T122" t="str">
            <v>Validado Correctamente</v>
          </cell>
          <cell r="U122" t="str">
            <v>SI</v>
          </cell>
          <cell r="V122">
            <v>43238.406331018516</v>
          </cell>
          <cell r="W122">
            <v>34</v>
          </cell>
          <cell r="X122" t="str">
            <v>Validado Correctamente</v>
          </cell>
          <cell r="Y122" t="str">
            <v>NO</v>
          </cell>
          <cell r="Z122" t="str">
            <v>Vacio</v>
          </cell>
          <cell r="AA122" t="str">
            <v>Vacio</v>
          </cell>
          <cell r="AB122" t="str">
            <v>Vacio</v>
          </cell>
          <cell r="AC122" t="str">
            <v>Vacio</v>
          </cell>
          <cell r="AD122" t="str">
            <v>Vacio</v>
          </cell>
          <cell r="AE122" t="str">
            <v>Vacio</v>
          </cell>
          <cell r="AF122" t="str">
            <v>Vacio</v>
          </cell>
          <cell r="AG122" t="str">
            <v>Vacio</v>
          </cell>
          <cell r="AH122">
            <v>43281.564525462964</v>
          </cell>
          <cell r="AI122">
            <v>140</v>
          </cell>
          <cell r="AJ122" t="str">
            <v>Validado Correctamente</v>
          </cell>
          <cell r="AK122" t="str">
            <v>Vacio</v>
          </cell>
          <cell r="AL122" t="str">
            <v>Vacio</v>
          </cell>
          <cell r="AM122" t="str">
            <v>Vacio</v>
          </cell>
          <cell r="AN122" t="str">
            <v>Vacio</v>
          </cell>
          <cell r="AO122" t="str">
            <v>Vacio</v>
          </cell>
          <cell r="AP122" t="str">
            <v>Vacio</v>
          </cell>
          <cell r="AQ122" t="str">
            <v>Vacio</v>
          </cell>
          <cell r="AR122" t="str">
            <v>Vacio</v>
          </cell>
          <cell r="AS122" t="str">
            <v>Vacio</v>
          </cell>
          <cell r="AT122" t="str">
            <v>Vacio</v>
          </cell>
          <cell r="AU122" t="str">
            <v>Vacio</v>
          </cell>
          <cell r="AV122" t="str">
            <v>Vacio</v>
          </cell>
          <cell r="AW122" t="str">
            <v>Vacio</v>
          </cell>
          <cell r="AX122" t="str">
            <v>Vacio</v>
          </cell>
          <cell r="AY122" t="str">
            <v>Vacio</v>
          </cell>
          <cell r="AZ122" t="str">
            <v>Vacio</v>
          </cell>
          <cell r="BA122" t="str">
            <v>Vacio</v>
          </cell>
          <cell r="BB122" t="str">
            <v>Vacio</v>
          </cell>
          <cell r="BC122" t="str">
            <v>Vacio</v>
          </cell>
          <cell r="BD122" t="str">
            <v>Vacio</v>
          </cell>
          <cell r="BE122" t="str">
            <v>Vacio</v>
          </cell>
          <cell r="BF122" t="str">
            <v>Vacio</v>
          </cell>
          <cell r="BG122" t="str">
            <v>Vacio</v>
          </cell>
          <cell r="BH122" t="str">
            <v>Vacio</v>
          </cell>
          <cell r="BI122" t="str">
            <v>Vacio</v>
          </cell>
          <cell r="BJ122" t="str">
            <v>Vacio</v>
          </cell>
          <cell r="BK122" t="str">
            <v>Vacio</v>
          </cell>
          <cell r="BL122" t="str">
            <v>Vacio</v>
          </cell>
          <cell r="BM122" t="str">
            <v>Vacio</v>
          </cell>
          <cell r="BN122" t="str">
            <v>Vacio</v>
          </cell>
          <cell r="BO122" t="str">
            <v>Vacio</v>
          </cell>
          <cell r="BP122" t="str">
            <v>Vacio</v>
          </cell>
          <cell r="BQ122" t="str">
            <v>Vacio</v>
          </cell>
          <cell r="BR122">
            <v>43297.476284722223</v>
          </cell>
          <cell r="BS122">
            <v>17</v>
          </cell>
          <cell r="BT122" t="str">
            <v>Validado Correctamente</v>
          </cell>
          <cell r="BU122" t="str">
            <v>SI</v>
          </cell>
          <cell r="BV122">
            <v>43270.704814814817</v>
          </cell>
          <cell r="BW122">
            <v>23</v>
          </cell>
          <cell r="BX122" t="str">
            <v>Validado Correctamente</v>
          </cell>
          <cell r="BY122" t="str">
            <v>NO</v>
          </cell>
          <cell r="BZ122">
            <v>43278.718506944446</v>
          </cell>
          <cell r="CA122">
            <v>25</v>
          </cell>
          <cell r="CB122" t="str">
            <v>Validado Correctamente</v>
          </cell>
          <cell r="CC122" t="str">
            <v>NO</v>
          </cell>
          <cell r="CD122" t="str">
            <v>Vacio</v>
          </cell>
          <cell r="CE122" t="str">
            <v>Vacio</v>
          </cell>
          <cell r="CF122" t="str">
            <v>Vacio</v>
          </cell>
          <cell r="CG122" t="str">
            <v>Vacio</v>
          </cell>
          <cell r="CH122">
            <v>43256.763819444444</v>
          </cell>
          <cell r="CI122">
            <v>116</v>
          </cell>
          <cell r="CJ122" t="str">
            <v>Validado Correctamente</v>
          </cell>
          <cell r="CK122" t="str">
            <v>NO</v>
          </cell>
          <cell r="CL122" t="str">
            <v>Vacio</v>
          </cell>
          <cell r="CM122" t="str">
            <v>Vacio</v>
          </cell>
          <cell r="CN122" t="str">
            <v>Vacio</v>
          </cell>
          <cell r="CO122" t="str">
            <v>Vacio</v>
          </cell>
          <cell r="CP122" t="str">
            <v>Vacio</v>
          </cell>
          <cell r="CQ122" t="str">
            <v>Vacio</v>
          </cell>
          <cell r="CR122" t="str">
            <v>Vacio</v>
          </cell>
          <cell r="CS122" t="str">
            <v>Vacio</v>
          </cell>
          <cell r="CT122" t="str">
            <v>Vacio</v>
          </cell>
          <cell r="CU122" t="str">
            <v>Vacio</v>
          </cell>
          <cell r="CV122" t="str">
            <v>Vacio</v>
          </cell>
          <cell r="CW122" t="str">
            <v>Vacio</v>
          </cell>
        </row>
        <row r="123">
          <cell r="A123">
            <v>2207</v>
          </cell>
          <cell r="B123" t="str">
            <v>INSTITUTO UNIVERSITARIO DE LA PAZ</v>
          </cell>
          <cell r="C123" t="str">
            <v>PUBLICA</v>
          </cell>
          <cell r="D123" t="str">
            <v>Institución Universitaria/Escuela Tecnológica</v>
          </cell>
          <cell r="E123" t="str">
            <v>Vacio</v>
          </cell>
          <cell r="F123">
            <v>43243.677407407406</v>
          </cell>
          <cell r="G123">
            <v>1219</v>
          </cell>
          <cell r="H123" t="str">
            <v>Validado Correctamente</v>
          </cell>
          <cell r="I123" t="str">
            <v>NO</v>
          </cell>
          <cell r="J123">
            <v>43244.311354166668</v>
          </cell>
          <cell r="K123">
            <v>1029</v>
          </cell>
          <cell r="L123" t="str">
            <v>Validado Correctamente</v>
          </cell>
          <cell r="M123" t="str">
            <v>NO</v>
          </cell>
          <cell r="N123">
            <v>43342.404386574075</v>
          </cell>
          <cell r="O123">
            <v>843</v>
          </cell>
          <cell r="P123" t="str">
            <v>Validado Correctamente</v>
          </cell>
          <cell r="Q123" t="str">
            <v>SI</v>
          </cell>
          <cell r="R123">
            <v>43397.607314814813</v>
          </cell>
          <cell r="S123">
            <v>4012</v>
          </cell>
          <cell r="T123" t="str">
            <v>Validado Correctamente</v>
          </cell>
          <cell r="U123" t="str">
            <v>SI</v>
          </cell>
          <cell r="V123">
            <v>43448.371319444443</v>
          </cell>
          <cell r="W123">
            <v>304</v>
          </cell>
          <cell r="X123" t="str">
            <v>Validado Correctamente</v>
          </cell>
          <cell r="Y123" t="str">
            <v>SI</v>
          </cell>
          <cell r="Z123">
            <v>42963.617106481484</v>
          </cell>
          <cell r="AA123">
            <v>22</v>
          </cell>
          <cell r="AB123" t="str">
            <v>Validado Correctamente</v>
          </cell>
          <cell r="AC123" t="str">
            <v>NO</v>
          </cell>
          <cell r="AD123">
            <v>43270.61986111111</v>
          </cell>
          <cell r="AE123">
            <v>1</v>
          </cell>
          <cell r="AF123" t="str">
            <v>Validado Correctamente</v>
          </cell>
          <cell r="AG123" t="str">
            <v>NO</v>
          </cell>
          <cell r="AH123">
            <v>43420.478981481479</v>
          </cell>
          <cell r="AI123">
            <v>414</v>
          </cell>
          <cell r="AJ123" t="str">
            <v>Validado Correctamente</v>
          </cell>
          <cell r="AK123" t="str">
            <v>SI</v>
          </cell>
          <cell r="AL123">
            <v>43280.80673611111</v>
          </cell>
          <cell r="AM123">
            <v>2</v>
          </cell>
          <cell r="AN123" t="str">
            <v>Validado Correctamente</v>
          </cell>
          <cell r="AO123" t="str">
            <v>NO</v>
          </cell>
          <cell r="AP123">
            <v>43294.666631944441</v>
          </cell>
          <cell r="AQ123">
            <v>3</v>
          </cell>
          <cell r="AR123" t="str">
            <v>Validado Correctamente</v>
          </cell>
          <cell r="AS123" t="str">
            <v>SI</v>
          </cell>
          <cell r="AT123">
            <v>43294.656030092592</v>
          </cell>
          <cell r="AU123">
            <v>8</v>
          </cell>
          <cell r="AV123" t="str">
            <v>Validado Correctamente</v>
          </cell>
          <cell r="AW123" t="str">
            <v>SI</v>
          </cell>
          <cell r="AX123">
            <v>43341.395497685182</v>
          </cell>
          <cell r="AY123" t="str">
            <v>CARGUE 0</v>
          </cell>
          <cell r="AZ123" t="str">
            <v>Cargue en cero</v>
          </cell>
          <cell r="BA123" t="str">
            <v>SI</v>
          </cell>
          <cell r="BB123">
            <v>43341.395138888889</v>
          </cell>
          <cell r="BC123" t="str">
            <v>CARGUE 0</v>
          </cell>
          <cell r="BD123" t="str">
            <v>Cargue en cero</v>
          </cell>
          <cell r="BE123" t="str">
            <v>SI</v>
          </cell>
          <cell r="BF123">
            <v>43280.806770833333</v>
          </cell>
          <cell r="BG123">
            <v>1</v>
          </cell>
          <cell r="BH123" t="str">
            <v>Validado Correctamente</v>
          </cell>
          <cell r="BI123" t="str">
            <v>NO</v>
          </cell>
          <cell r="BJ123">
            <v>43341.39603009259</v>
          </cell>
          <cell r="BK123" t="str">
            <v>CARGUE 0</v>
          </cell>
          <cell r="BL123" t="str">
            <v>Cargue en cero</v>
          </cell>
          <cell r="BM123" t="str">
            <v>SI</v>
          </cell>
          <cell r="BN123">
            <v>43263.452777777777</v>
          </cell>
          <cell r="BO123">
            <v>13</v>
          </cell>
          <cell r="BP123" t="str">
            <v>Validado Correctamente</v>
          </cell>
          <cell r="BQ123" t="str">
            <v>NO</v>
          </cell>
          <cell r="BR123">
            <v>43313.364224537036</v>
          </cell>
          <cell r="BS123">
            <v>60</v>
          </cell>
          <cell r="BT123" t="str">
            <v>Validado Correctamente</v>
          </cell>
          <cell r="BU123" t="str">
            <v>SI</v>
          </cell>
          <cell r="BV123">
            <v>43280.869976851849</v>
          </cell>
          <cell r="BW123">
            <v>12</v>
          </cell>
          <cell r="BX123" t="str">
            <v>Validado Correctamente</v>
          </cell>
          <cell r="BY123" t="str">
            <v>NO</v>
          </cell>
          <cell r="BZ123">
            <v>43284.588587962964</v>
          </cell>
          <cell r="CA123">
            <v>18</v>
          </cell>
          <cell r="CB123" t="str">
            <v>Validado Correctamente</v>
          </cell>
          <cell r="CC123" t="str">
            <v>SI</v>
          </cell>
          <cell r="CD123">
            <v>43341.393773148149</v>
          </cell>
          <cell r="CE123" t="str">
            <v>CARGUE 0</v>
          </cell>
          <cell r="CF123" t="str">
            <v>Cargue en cero</v>
          </cell>
          <cell r="CG123" t="str">
            <v>SI</v>
          </cell>
          <cell r="CH123">
            <v>43280.806759259256</v>
          </cell>
          <cell r="CI123">
            <v>6</v>
          </cell>
          <cell r="CJ123" t="str">
            <v>Validado Correctamente</v>
          </cell>
          <cell r="CK123" t="str">
            <v>NO</v>
          </cell>
          <cell r="CL123">
            <v>43280.870057870372</v>
          </cell>
          <cell r="CM123">
            <v>7</v>
          </cell>
          <cell r="CN123" t="str">
            <v>Validado Correctamente</v>
          </cell>
          <cell r="CO123" t="str">
            <v>NO</v>
          </cell>
          <cell r="CP123">
            <v>43281.311423611114</v>
          </cell>
          <cell r="CQ123">
            <v>46</v>
          </cell>
          <cell r="CR123" t="str">
            <v>Validado Correctamente</v>
          </cell>
          <cell r="CS123" t="str">
            <v>Vacio</v>
          </cell>
          <cell r="CT123">
            <v>43304.578402777777</v>
          </cell>
          <cell r="CU123">
            <v>0</v>
          </cell>
          <cell r="CV123" t="str">
            <v>Validado Correctamente</v>
          </cell>
          <cell r="CW123" t="str">
            <v>SI</v>
          </cell>
        </row>
        <row r="124">
          <cell r="A124">
            <v>2208</v>
          </cell>
          <cell r="B124" t="str">
            <v>CONSERVATORIO DEL TOLIMA</v>
          </cell>
          <cell r="C124" t="str">
            <v>PUBLICA</v>
          </cell>
          <cell r="D124" t="str">
            <v>Institución Universitaria/Escuela Tecnológica</v>
          </cell>
          <cell r="E124" t="str">
            <v>Vacio</v>
          </cell>
          <cell r="F124">
            <v>43131.667141203703</v>
          </cell>
          <cell r="G124">
            <v>67</v>
          </cell>
          <cell r="H124" t="str">
            <v>Validado Correctamente</v>
          </cell>
          <cell r="I124" t="str">
            <v>NO</v>
          </cell>
          <cell r="J124">
            <v>43131.778645833336</v>
          </cell>
          <cell r="K124">
            <v>43</v>
          </cell>
          <cell r="L124" t="str">
            <v>Validado Correctamente</v>
          </cell>
          <cell r="M124" t="str">
            <v>NO</v>
          </cell>
          <cell r="N124">
            <v>43172.629062499997</v>
          </cell>
          <cell r="O124">
            <v>37</v>
          </cell>
          <cell r="P124" t="str">
            <v>Validado Correctamente</v>
          </cell>
          <cell r="Q124" t="str">
            <v>NO</v>
          </cell>
          <cell r="R124">
            <v>43328.655844907407</v>
          </cell>
          <cell r="S124">
            <v>272</v>
          </cell>
          <cell r="T124" t="str">
            <v>Validado Correctamente</v>
          </cell>
          <cell r="U124" t="str">
            <v>SI</v>
          </cell>
          <cell r="V124">
            <v>43382.626886574071</v>
          </cell>
          <cell r="W124" t="str">
            <v>CARGUE 0</v>
          </cell>
          <cell r="X124" t="str">
            <v>Cargue en cero</v>
          </cell>
          <cell r="Y124" t="str">
            <v>SI</v>
          </cell>
          <cell r="Z124">
            <v>42997.456099537034</v>
          </cell>
          <cell r="AA124">
            <v>2</v>
          </cell>
          <cell r="AB124" t="str">
            <v>Validado Correctamente</v>
          </cell>
          <cell r="AC124" t="str">
            <v>SI</v>
          </cell>
          <cell r="AD124">
            <v>43281.374722222223</v>
          </cell>
          <cell r="AE124">
            <v>1</v>
          </cell>
          <cell r="AF124" t="str">
            <v>Validado Correctamente</v>
          </cell>
          <cell r="AG124" t="str">
            <v>Vacio</v>
          </cell>
          <cell r="AH124">
            <v>43281.385694444441</v>
          </cell>
          <cell r="AI124">
            <v>26</v>
          </cell>
          <cell r="AJ124" t="str">
            <v>Validado Correctamente</v>
          </cell>
          <cell r="AK124" t="str">
            <v>Vacio</v>
          </cell>
          <cell r="AL124">
            <v>43445.432118055556</v>
          </cell>
          <cell r="AM124" t="str">
            <v>CARGUE 0</v>
          </cell>
          <cell r="AN124" t="str">
            <v>Cargue en cero</v>
          </cell>
          <cell r="AO124" t="str">
            <v>SI</v>
          </cell>
          <cell r="AP124">
            <v>43445.428530092591</v>
          </cell>
          <cell r="AQ124" t="str">
            <v>CARGUE 0</v>
          </cell>
          <cell r="AR124" t="str">
            <v>Cargue en cero</v>
          </cell>
          <cell r="AS124" t="str">
            <v>SI</v>
          </cell>
          <cell r="AT124">
            <v>43445.431956018518</v>
          </cell>
          <cell r="AU124" t="str">
            <v>CARGUE 0</v>
          </cell>
          <cell r="AV124" t="str">
            <v>Cargue en cero</v>
          </cell>
          <cell r="AW124" t="str">
            <v>SI</v>
          </cell>
          <cell r="AX124">
            <v>43445.435162037036</v>
          </cell>
          <cell r="AY124" t="str">
            <v>CARGUE 0</v>
          </cell>
          <cell r="AZ124" t="str">
            <v>Cargue en cero</v>
          </cell>
          <cell r="BA124" t="str">
            <v>SI</v>
          </cell>
          <cell r="BB124">
            <v>43445.434965277775</v>
          </cell>
          <cell r="BC124" t="str">
            <v>CARGUE 0</v>
          </cell>
          <cell r="BD124" t="str">
            <v>Cargue en cero</v>
          </cell>
          <cell r="BE124" t="str">
            <v>SI</v>
          </cell>
          <cell r="BF124">
            <v>43445.438171296293</v>
          </cell>
          <cell r="BG124" t="str">
            <v>CARGUE 0</v>
          </cell>
          <cell r="BH124" t="str">
            <v>Cargue en cero</v>
          </cell>
          <cell r="BI124" t="str">
            <v>SI</v>
          </cell>
          <cell r="BJ124">
            <v>43445.438773148147</v>
          </cell>
          <cell r="BK124" t="str">
            <v>CARGUE 0</v>
          </cell>
          <cell r="BL124" t="str">
            <v>Cargue en cero</v>
          </cell>
          <cell r="BM124" t="str">
            <v>SI</v>
          </cell>
          <cell r="BN124">
            <v>43445.428263888891</v>
          </cell>
          <cell r="BO124" t="str">
            <v>CARGUE 0</v>
          </cell>
          <cell r="BP124" t="str">
            <v>Cargue en cero</v>
          </cell>
          <cell r="BQ124" t="str">
            <v>SI</v>
          </cell>
          <cell r="BR124" t="str">
            <v>Vacio</v>
          </cell>
          <cell r="BS124" t="str">
            <v>Vacio</v>
          </cell>
          <cell r="BT124" t="str">
            <v>Validado con Errores</v>
          </cell>
          <cell r="BU124" t="str">
            <v>Vacio</v>
          </cell>
          <cell r="BV124">
            <v>43279.432870370372</v>
          </cell>
          <cell r="BW124">
            <v>15</v>
          </cell>
          <cell r="BX124" t="str">
            <v>Validado Correctamente</v>
          </cell>
          <cell r="BY124" t="str">
            <v>NO</v>
          </cell>
          <cell r="BZ124">
            <v>43281.470775462964</v>
          </cell>
          <cell r="CA124">
            <v>27</v>
          </cell>
          <cell r="CB124" t="str">
            <v>Validado Correctamente</v>
          </cell>
          <cell r="CC124" t="str">
            <v>Vacio</v>
          </cell>
          <cell r="CD124">
            <v>43280.403807870367</v>
          </cell>
          <cell r="CE124" t="str">
            <v>CARGUE 0</v>
          </cell>
          <cell r="CF124" t="str">
            <v>Cargue en cero</v>
          </cell>
          <cell r="CG124" t="str">
            <v>NO</v>
          </cell>
          <cell r="CH124">
            <v>43279.464872685188</v>
          </cell>
          <cell r="CI124">
            <v>26</v>
          </cell>
          <cell r="CJ124" t="str">
            <v>Validado Correctamente</v>
          </cell>
          <cell r="CK124" t="str">
            <v>NO</v>
          </cell>
          <cell r="CL124">
            <v>43281.374675925923</v>
          </cell>
          <cell r="CM124">
            <v>2</v>
          </cell>
          <cell r="CN124" t="str">
            <v>Validado Correctamente</v>
          </cell>
          <cell r="CO124" t="str">
            <v>Vacio</v>
          </cell>
          <cell r="CP124">
            <v>43279.479641203703</v>
          </cell>
          <cell r="CQ124">
            <v>25</v>
          </cell>
          <cell r="CR124" t="str">
            <v>Validado Correctamente</v>
          </cell>
          <cell r="CS124" t="str">
            <v>NO</v>
          </cell>
          <cell r="CT124">
            <v>43280.404097222221</v>
          </cell>
          <cell r="CU124" t="str">
            <v>CARGUE 0</v>
          </cell>
          <cell r="CV124" t="str">
            <v>Cargue en cero</v>
          </cell>
          <cell r="CW124" t="str">
            <v>NO</v>
          </cell>
        </row>
        <row r="125">
          <cell r="A125">
            <v>2209</v>
          </cell>
          <cell r="B125" t="str">
            <v>POLITECNICO COLOMBIANO JAIME ISAZA CADAVID</v>
          </cell>
          <cell r="C125" t="str">
            <v>PUBLICA</v>
          </cell>
          <cell r="D125" t="str">
            <v>Institución Universitaria/Escuela Tecnológica</v>
          </cell>
          <cell r="E125" t="str">
            <v>Vacio</v>
          </cell>
          <cell r="F125">
            <v>43398.411423611113</v>
          </cell>
          <cell r="G125">
            <v>6694</v>
          </cell>
          <cell r="H125" t="str">
            <v>Validado Correctamente</v>
          </cell>
          <cell r="I125" t="str">
            <v>SI</v>
          </cell>
          <cell r="J125">
            <v>43398.433541666665</v>
          </cell>
          <cell r="K125">
            <v>3343</v>
          </cell>
          <cell r="L125" t="str">
            <v>Validado Correctamente</v>
          </cell>
          <cell r="M125" t="str">
            <v>SI</v>
          </cell>
          <cell r="N125">
            <v>43398.684305555558</v>
          </cell>
          <cell r="O125">
            <v>2370</v>
          </cell>
          <cell r="P125" t="str">
            <v>Validado Correctamente</v>
          </cell>
          <cell r="Q125" t="str">
            <v>SI</v>
          </cell>
          <cell r="R125">
            <v>43398.692384259259</v>
          </cell>
          <cell r="S125">
            <v>14469</v>
          </cell>
          <cell r="T125" t="str">
            <v>Validado Correctamente</v>
          </cell>
          <cell r="U125" t="str">
            <v>SI</v>
          </cell>
          <cell r="V125">
            <v>43335.429791666669</v>
          </cell>
          <cell r="W125">
            <v>1213</v>
          </cell>
          <cell r="X125" t="str">
            <v>Validado Correctamente</v>
          </cell>
          <cell r="Y125" t="str">
            <v>SI</v>
          </cell>
          <cell r="Z125" t="str">
            <v>Vacio</v>
          </cell>
          <cell r="AA125" t="str">
            <v>Vacio</v>
          </cell>
          <cell r="AB125" t="str">
            <v>Vacio</v>
          </cell>
          <cell r="AC125" t="str">
            <v>Vacio</v>
          </cell>
          <cell r="AD125" t="str">
            <v>Vacio</v>
          </cell>
          <cell r="AE125" t="str">
            <v>Vacio</v>
          </cell>
          <cell r="AF125" t="str">
            <v>Vacio</v>
          </cell>
          <cell r="AG125" t="str">
            <v>Vacio</v>
          </cell>
          <cell r="AH125">
            <v>43356.468182870369</v>
          </cell>
          <cell r="AI125">
            <v>1382</v>
          </cell>
          <cell r="AJ125" t="str">
            <v>Validado Correctamente</v>
          </cell>
          <cell r="AK125" t="str">
            <v>SI</v>
          </cell>
          <cell r="AL125" t="str">
            <v>Vacio</v>
          </cell>
          <cell r="AM125" t="str">
            <v>Vacio</v>
          </cell>
          <cell r="AN125" t="str">
            <v>Vacio</v>
          </cell>
          <cell r="AO125" t="str">
            <v>Vacio</v>
          </cell>
          <cell r="AP125" t="str">
            <v>Vacio</v>
          </cell>
          <cell r="AQ125" t="str">
            <v>Vacio</v>
          </cell>
          <cell r="AR125" t="str">
            <v>Vacio</v>
          </cell>
          <cell r="AS125" t="str">
            <v>Vacio</v>
          </cell>
          <cell r="AT125" t="str">
            <v>Vacio</v>
          </cell>
          <cell r="AU125" t="str">
            <v>Vacio</v>
          </cell>
          <cell r="AV125" t="str">
            <v>Vacio</v>
          </cell>
          <cell r="AW125" t="str">
            <v>Vacio</v>
          </cell>
          <cell r="AX125" t="str">
            <v>Vacio</v>
          </cell>
          <cell r="AY125" t="str">
            <v>Vacio</v>
          </cell>
          <cell r="AZ125" t="str">
            <v>Vacio</v>
          </cell>
          <cell r="BA125" t="str">
            <v>Vacio</v>
          </cell>
          <cell r="BB125" t="str">
            <v>Vacio</v>
          </cell>
          <cell r="BC125" t="str">
            <v>Vacio</v>
          </cell>
          <cell r="BD125" t="str">
            <v>Vacio</v>
          </cell>
          <cell r="BE125" t="str">
            <v>Vacio</v>
          </cell>
          <cell r="BF125" t="str">
            <v>Vacio</v>
          </cell>
          <cell r="BG125" t="str">
            <v>Vacio</v>
          </cell>
          <cell r="BH125" t="str">
            <v>Vacio</v>
          </cell>
          <cell r="BI125" t="str">
            <v>Vacio</v>
          </cell>
          <cell r="BJ125" t="str">
            <v>Vacio</v>
          </cell>
          <cell r="BK125" t="str">
            <v>Vacio</v>
          </cell>
          <cell r="BL125" t="str">
            <v>Vacio</v>
          </cell>
          <cell r="BM125" t="str">
            <v>Vacio</v>
          </cell>
          <cell r="BN125" t="str">
            <v>Vacio</v>
          </cell>
          <cell r="BO125" t="str">
            <v>Vacio</v>
          </cell>
          <cell r="BP125" t="str">
            <v>Vacio</v>
          </cell>
          <cell r="BQ125" t="str">
            <v>Vacio</v>
          </cell>
          <cell r="BR125" t="str">
            <v>Vacio</v>
          </cell>
          <cell r="BS125" t="str">
            <v>Vacio</v>
          </cell>
          <cell r="BT125" t="str">
            <v>Vacio</v>
          </cell>
          <cell r="BU125" t="str">
            <v>Vacio</v>
          </cell>
          <cell r="BV125" t="str">
            <v>Vacio</v>
          </cell>
          <cell r="BW125" t="str">
            <v>Vacio</v>
          </cell>
          <cell r="BX125" t="str">
            <v>Vacio</v>
          </cell>
          <cell r="BY125" t="str">
            <v>Vacio</v>
          </cell>
          <cell r="BZ125" t="str">
            <v>Vacio</v>
          </cell>
          <cell r="CA125" t="str">
            <v>Vacio</v>
          </cell>
          <cell r="CB125" t="str">
            <v>Vacio</v>
          </cell>
          <cell r="CC125" t="str">
            <v>Vacio</v>
          </cell>
          <cell r="CD125" t="str">
            <v>Vacio</v>
          </cell>
          <cell r="CE125" t="str">
            <v>Vacio</v>
          </cell>
          <cell r="CF125" t="str">
            <v>Vacio</v>
          </cell>
          <cell r="CG125" t="str">
            <v>Vacio</v>
          </cell>
          <cell r="CH125" t="str">
            <v>Vacio</v>
          </cell>
          <cell r="CI125" t="str">
            <v>Vacio</v>
          </cell>
          <cell r="CJ125" t="str">
            <v>Vacio</v>
          </cell>
          <cell r="CK125" t="str">
            <v>Vacio</v>
          </cell>
          <cell r="CL125" t="str">
            <v>Vacio</v>
          </cell>
          <cell r="CM125" t="str">
            <v>Vacio</v>
          </cell>
          <cell r="CN125" t="str">
            <v>Vacio</v>
          </cell>
          <cell r="CO125" t="str">
            <v>Vacio</v>
          </cell>
          <cell r="CP125" t="str">
            <v>Vacio</v>
          </cell>
          <cell r="CQ125" t="str">
            <v>Vacio</v>
          </cell>
          <cell r="CR125" t="str">
            <v>Vacio</v>
          </cell>
          <cell r="CS125" t="str">
            <v>Vacio</v>
          </cell>
          <cell r="CT125" t="str">
            <v>Vacio</v>
          </cell>
          <cell r="CU125" t="str">
            <v>Vacio</v>
          </cell>
          <cell r="CV125" t="str">
            <v>Vacio</v>
          </cell>
          <cell r="CW125" t="str">
            <v>Vacio</v>
          </cell>
        </row>
        <row r="126">
          <cell r="A126">
            <v>2211</v>
          </cell>
          <cell r="B126" t="str">
            <v>INSTITUCION UNIVERSITARIA BELLAS ARTES Y CIENCIAS DE BOLIVAR</v>
          </cell>
          <cell r="C126" t="str">
            <v>PUBLICA</v>
          </cell>
          <cell r="D126" t="str">
            <v>Institución Universitaria/Escuela Tecnológica</v>
          </cell>
          <cell r="E126" t="str">
            <v>Vacio</v>
          </cell>
          <cell r="F126">
            <v>43168.464328703703</v>
          </cell>
          <cell r="G126">
            <v>357</v>
          </cell>
          <cell r="H126" t="str">
            <v>Validado Correctamente</v>
          </cell>
          <cell r="I126" t="str">
            <v>NO</v>
          </cell>
          <cell r="J126">
            <v>43171.643310185187</v>
          </cell>
          <cell r="K126">
            <v>240</v>
          </cell>
          <cell r="L126" t="str">
            <v>Validado Correctamente</v>
          </cell>
          <cell r="M126" t="str">
            <v>NO</v>
          </cell>
          <cell r="N126">
            <v>43251.373726851853</v>
          </cell>
          <cell r="O126">
            <v>240</v>
          </cell>
          <cell r="P126" t="str">
            <v>Validado Correctamente</v>
          </cell>
          <cell r="Q126" t="str">
            <v>NO</v>
          </cell>
          <cell r="R126">
            <v>43251.389710648145</v>
          </cell>
          <cell r="S126">
            <v>1163</v>
          </cell>
          <cell r="T126" t="str">
            <v>Validado Correctamente</v>
          </cell>
          <cell r="U126" t="str">
            <v>NO</v>
          </cell>
          <cell r="V126">
            <v>43209.708344907405</v>
          </cell>
          <cell r="W126">
            <v>48</v>
          </cell>
          <cell r="X126" t="str">
            <v>Validado Correctamente</v>
          </cell>
          <cell r="Y126" t="str">
            <v>NO</v>
          </cell>
          <cell r="Z126">
            <v>43055.460312499999</v>
          </cell>
          <cell r="AA126">
            <v>6</v>
          </cell>
          <cell r="AB126" t="str">
            <v>Validado Correctamente</v>
          </cell>
          <cell r="AC126" t="str">
            <v>SI</v>
          </cell>
          <cell r="AD126">
            <v>43251.400868055556</v>
          </cell>
          <cell r="AE126">
            <v>1</v>
          </cell>
          <cell r="AF126" t="str">
            <v>Validado Correctamente</v>
          </cell>
          <cell r="AG126" t="str">
            <v>NO</v>
          </cell>
          <cell r="AH126">
            <v>43194.673402777778</v>
          </cell>
          <cell r="AI126">
            <v>80</v>
          </cell>
          <cell r="AJ126" t="str">
            <v>Validado Correctamente</v>
          </cell>
          <cell r="AK126" t="str">
            <v>NO</v>
          </cell>
          <cell r="AL126">
            <v>43242.657141203701</v>
          </cell>
          <cell r="AM126">
            <v>5</v>
          </cell>
          <cell r="AN126" t="str">
            <v>Validado Correctamente</v>
          </cell>
          <cell r="AO126" t="str">
            <v>NO</v>
          </cell>
          <cell r="AP126">
            <v>43242.657141203701</v>
          </cell>
          <cell r="AQ126">
            <v>2</v>
          </cell>
          <cell r="AR126" t="str">
            <v>Validado Correctamente</v>
          </cell>
          <cell r="AS126" t="str">
            <v>NO</v>
          </cell>
          <cell r="AT126">
            <v>43242.677523148152</v>
          </cell>
          <cell r="AU126">
            <v>2</v>
          </cell>
          <cell r="AV126" t="str">
            <v>Validado Correctamente</v>
          </cell>
          <cell r="AW126" t="str">
            <v>NO</v>
          </cell>
          <cell r="AX126">
            <v>43242.655370370368</v>
          </cell>
          <cell r="AY126" t="str">
            <v>CARGUE 0</v>
          </cell>
          <cell r="AZ126" t="str">
            <v>Cargue en cero</v>
          </cell>
          <cell r="BA126" t="str">
            <v>NO</v>
          </cell>
          <cell r="BB126">
            <v>43242.655509259261</v>
          </cell>
          <cell r="BC126" t="str">
            <v>CARGUE 0</v>
          </cell>
          <cell r="BD126" t="str">
            <v>Cargue en cero</v>
          </cell>
          <cell r="BE126" t="str">
            <v>NO</v>
          </cell>
          <cell r="BF126">
            <v>43242.655601851853</v>
          </cell>
          <cell r="BG126" t="str">
            <v>CARGUE 0</v>
          </cell>
          <cell r="BH126" t="str">
            <v>Cargue en cero</v>
          </cell>
          <cell r="BI126" t="str">
            <v>NO</v>
          </cell>
          <cell r="BJ126">
            <v>43242.655682870369</v>
          </cell>
          <cell r="BK126" t="str">
            <v>CARGUE 0</v>
          </cell>
          <cell r="BL126" t="str">
            <v>Cargue en cero</v>
          </cell>
          <cell r="BM126" t="str">
            <v>NO</v>
          </cell>
          <cell r="BN126">
            <v>43242.653252314813</v>
          </cell>
          <cell r="BO126">
            <v>20</v>
          </cell>
          <cell r="BP126" t="str">
            <v>Validado Correctamente</v>
          </cell>
          <cell r="BQ126" t="str">
            <v>NO</v>
          </cell>
          <cell r="BR126">
            <v>43244.473506944443</v>
          </cell>
          <cell r="BS126" t="str">
            <v>CARGUE 0</v>
          </cell>
          <cell r="BT126" t="str">
            <v>Cargue en cero</v>
          </cell>
          <cell r="BU126" t="str">
            <v>NO</v>
          </cell>
          <cell r="BV126">
            <v>43244.461828703701</v>
          </cell>
          <cell r="BW126">
            <v>34</v>
          </cell>
          <cell r="BX126" t="str">
            <v>Validado Correctamente</v>
          </cell>
          <cell r="BY126" t="str">
            <v>NO</v>
          </cell>
          <cell r="BZ126">
            <v>43242.444409722222</v>
          </cell>
          <cell r="CA126">
            <v>20</v>
          </cell>
          <cell r="CB126" t="str">
            <v>Validado Correctamente</v>
          </cell>
          <cell r="CC126" t="str">
            <v>NO</v>
          </cell>
          <cell r="CD126">
            <v>43242.445462962962</v>
          </cell>
          <cell r="CE126" t="str">
            <v>CARGUE 0</v>
          </cell>
          <cell r="CF126" t="str">
            <v>Cargue en cero</v>
          </cell>
          <cell r="CG126" t="str">
            <v>NO</v>
          </cell>
          <cell r="CH126">
            <v>43242.625185185185</v>
          </cell>
          <cell r="CI126">
            <v>16</v>
          </cell>
          <cell r="CJ126" t="str">
            <v>Validado Correctamente</v>
          </cell>
          <cell r="CK126" t="str">
            <v>NO</v>
          </cell>
          <cell r="CL126">
            <v>43242.445601851854</v>
          </cell>
          <cell r="CM126" t="str">
            <v>CARGUE 0</v>
          </cell>
          <cell r="CN126" t="str">
            <v>Cargue en cero</v>
          </cell>
          <cell r="CO126" t="str">
            <v>NO</v>
          </cell>
          <cell r="CP126">
            <v>43242.446597222224</v>
          </cell>
          <cell r="CQ126">
            <v>1</v>
          </cell>
          <cell r="CR126" t="str">
            <v>Validado Correctamente</v>
          </cell>
          <cell r="CS126" t="str">
            <v>NO</v>
          </cell>
          <cell r="CT126">
            <v>43242.467997685184</v>
          </cell>
          <cell r="CU126">
            <v>0</v>
          </cell>
          <cell r="CV126" t="str">
            <v>Validado Correctamente</v>
          </cell>
          <cell r="CW126" t="str">
            <v>NO</v>
          </cell>
        </row>
        <row r="127">
          <cell r="A127">
            <v>2301</v>
          </cell>
          <cell r="B127" t="str">
            <v>UNIDAD CENTRAL DEL VALLE DEL CAUCA</v>
          </cell>
          <cell r="C127" t="str">
            <v>PUBLICA</v>
          </cell>
          <cell r="D127" t="str">
            <v>Institución Universitaria/Escuela Tecnológica</v>
          </cell>
          <cell r="E127" t="str">
            <v>Vacio</v>
          </cell>
          <cell r="F127">
            <v>43403.430543981478</v>
          </cell>
          <cell r="G127">
            <v>1316</v>
          </cell>
          <cell r="H127" t="str">
            <v>Validado Correctamente</v>
          </cell>
          <cell r="I127" t="str">
            <v>SI</v>
          </cell>
          <cell r="J127">
            <v>43403.614490740743</v>
          </cell>
          <cell r="K127">
            <v>714</v>
          </cell>
          <cell r="L127" t="str">
            <v>Validado Correctamente</v>
          </cell>
          <cell r="M127" t="str">
            <v>SI</v>
          </cell>
          <cell r="N127">
            <v>43403.691365740742</v>
          </cell>
          <cell r="O127">
            <v>624</v>
          </cell>
          <cell r="P127" t="str">
            <v>Validado Correctamente</v>
          </cell>
          <cell r="Q127" t="str">
            <v>SI</v>
          </cell>
          <cell r="R127">
            <v>43434.393090277779</v>
          </cell>
          <cell r="S127">
            <v>4624</v>
          </cell>
          <cell r="T127" t="str">
            <v>Validado Correctamente</v>
          </cell>
          <cell r="U127" t="str">
            <v>SI</v>
          </cell>
          <cell r="V127">
            <v>43277.723136574074</v>
          </cell>
          <cell r="W127">
            <v>359</v>
          </cell>
          <cell r="X127" t="str">
            <v>Validado Correctamente</v>
          </cell>
          <cell r="Y127" t="str">
            <v>NO</v>
          </cell>
          <cell r="Z127" t="str">
            <v>Vacio</v>
          </cell>
          <cell r="AA127" t="str">
            <v>Vacio</v>
          </cell>
          <cell r="AB127" t="str">
            <v>Vacio</v>
          </cell>
          <cell r="AC127" t="str">
            <v>Vacio</v>
          </cell>
          <cell r="AD127">
            <v>43263.673611111109</v>
          </cell>
          <cell r="AE127">
            <v>25</v>
          </cell>
          <cell r="AF127" t="str">
            <v>Validado Correctamente</v>
          </cell>
          <cell r="AG127" t="str">
            <v>NO</v>
          </cell>
          <cell r="AH127">
            <v>43277.616909722223</v>
          </cell>
          <cell r="AI127">
            <v>585</v>
          </cell>
          <cell r="AJ127" t="str">
            <v>Validado Correctamente</v>
          </cell>
          <cell r="AK127" t="str">
            <v>NO</v>
          </cell>
          <cell r="AL127">
            <v>43325.4299537037</v>
          </cell>
          <cell r="AM127" t="str">
            <v>CARGUE 0</v>
          </cell>
          <cell r="AN127" t="str">
            <v>Cargue en cero</v>
          </cell>
          <cell r="AO127" t="str">
            <v>SI</v>
          </cell>
          <cell r="AP127" t="str">
            <v>Vacio</v>
          </cell>
          <cell r="AQ127" t="str">
            <v>Vacio</v>
          </cell>
          <cell r="AR127" t="str">
            <v>Vacio</v>
          </cell>
          <cell r="AS127" t="str">
            <v>Vacio</v>
          </cell>
          <cell r="AT127">
            <v>43325.429270833331</v>
          </cell>
          <cell r="AU127" t="str">
            <v>CARGUE 0</v>
          </cell>
          <cell r="AV127" t="str">
            <v>Cargue en cero</v>
          </cell>
          <cell r="AW127" t="str">
            <v>SI</v>
          </cell>
          <cell r="AX127" t="str">
            <v>Vacio</v>
          </cell>
          <cell r="AY127" t="str">
            <v>Vacio</v>
          </cell>
          <cell r="AZ127" t="str">
            <v>Validado con Errores</v>
          </cell>
          <cell r="BA127" t="str">
            <v>Vacio</v>
          </cell>
          <cell r="BB127">
            <v>43325.431909722225</v>
          </cell>
          <cell r="BC127" t="str">
            <v>CARGUE 0</v>
          </cell>
          <cell r="BD127" t="str">
            <v>Cargue en cero</v>
          </cell>
          <cell r="BE127" t="str">
            <v>SI</v>
          </cell>
          <cell r="BF127">
            <v>43325.432233796295</v>
          </cell>
          <cell r="BG127" t="str">
            <v>CARGUE 0</v>
          </cell>
          <cell r="BH127" t="str">
            <v>Cargue en cero</v>
          </cell>
          <cell r="BI127" t="str">
            <v>SI</v>
          </cell>
          <cell r="BJ127">
            <v>43325.432557870372</v>
          </cell>
          <cell r="BK127" t="str">
            <v>CARGUE 0</v>
          </cell>
          <cell r="BL127" t="str">
            <v>Cargue en cero</v>
          </cell>
          <cell r="BM127" t="str">
            <v>SI</v>
          </cell>
          <cell r="BN127">
            <v>43277.4375</v>
          </cell>
          <cell r="BO127">
            <v>6</v>
          </cell>
          <cell r="BP127" t="str">
            <v>Validado Correctamente</v>
          </cell>
          <cell r="BQ127" t="str">
            <v>NO</v>
          </cell>
          <cell r="BR127" t="str">
            <v>Vacio</v>
          </cell>
          <cell r="BS127" t="str">
            <v>Vacio</v>
          </cell>
          <cell r="BT127" t="str">
            <v>Validado con Errores</v>
          </cell>
          <cell r="BU127" t="str">
            <v>Vacio</v>
          </cell>
          <cell r="BV127">
            <v>43276.766087962962</v>
          </cell>
          <cell r="BW127">
            <v>36</v>
          </cell>
          <cell r="BX127" t="str">
            <v>Validado Correctamente</v>
          </cell>
          <cell r="BY127" t="str">
            <v>NO</v>
          </cell>
          <cell r="BZ127">
            <v>43276.747800925928</v>
          </cell>
          <cell r="CA127">
            <v>8</v>
          </cell>
          <cell r="CB127" t="str">
            <v>Validado Correctamente</v>
          </cell>
          <cell r="CC127" t="str">
            <v>NO</v>
          </cell>
          <cell r="CD127">
            <v>43325.433738425927</v>
          </cell>
          <cell r="CE127" t="str">
            <v>CARGUE 0</v>
          </cell>
          <cell r="CF127" t="str">
            <v>Cargue en cero</v>
          </cell>
          <cell r="CG127" t="str">
            <v>SI</v>
          </cell>
          <cell r="CH127">
            <v>43276.671747685185</v>
          </cell>
          <cell r="CI127">
            <v>1</v>
          </cell>
          <cell r="CJ127" t="str">
            <v>Validado Correctamente</v>
          </cell>
          <cell r="CK127" t="str">
            <v>NO</v>
          </cell>
          <cell r="CL127">
            <v>43277.606458333335</v>
          </cell>
          <cell r="CM127">
            <v>10</v>
          </cell>
          <cell r="CN127" t="str">
            <v>Validado Correctamente</v>
          </cell>
          <cell r="CO127" t="str">
            <v>NO</v>
          </cell>
          <cell r="CP127">
            <v>43325.43408564815</v>
          </cell>
          <cell r="CQ127" t="str">
            <v>CARGUE 0</v>
          </cell>
          <cell r="CR127" t="str">
            <v>Cargue en cero</v>
          </cell>
          <cell r="CS127" t="str">
            <v>SI</v>
          </cell>
          <cell r="CT127">
            <v>43278.645856481482</v>
          </cell>
          <cell r="CU127">
            <v>169</v>
          </cell>
          <cell r="CV127" t="str">
            <v>Validado Correctamente</v>
          </cell>
          <cell r="CW127" t="str">
            <v>NO</v>
          </cell>
        </row>
        <row r="128">
          <cell r="A128">
            <v>2302</v>
          </cell>
          <cell r="B128" t="str">
            <v>INSTITUCION UNIVERSITARIA DE ENVIGADO</v>
          </cell>
          <cell r="C128" t="str">
            <v>PUBLICA</v>
          </cell>
          <cell r="D128" t="str">
            <v>Institución Universitaria/Escuela Tecnológica</v>
          </cell>
          <cell r="E128" t="str">
            <v>Vacio</v>
          </cell>
          <cell r="F128">
            <v>43174.956261574072</v>
          </cell>
          <cell r="G128">
            <v>1900</v>
          </cell>
          <cell r="H128" t="str">
            <v>Validado Correctamente</v>
          </cell>
          <cell r="I128" t="str">
            <v>NO</v>
          </cell>
          <cell r="J128">
            <v>43281.987870370373</v>
          </cell>
          <cell r="K128">
            <v>965</v>
          </cell>
          <cell r="L128" t="str">
            <v>Validado Correctamente</v>
          </cell>
          <cell r="M128" t="str">
            <v>Vacio</v>
          </cell>
          <cell r="N128">
            <v>43281.988854166666</v>
          </cell>
          <cell r="O128">
            <v>756</v>
          </cell>
          <cell r="P128" t="str">
            <v>Validado Correctamente</v>
          </cell>
          <cell r="Q128" t="str">
            <v>Vacio</v>
          </cell>
          <cell r="R128">
            <v>43446.404930555553</v>
          </cell>
          <cell r="S128">
            <v>3574</v>
          </cell>
          <cell r="T128" t="str">
            <v>Validado Correctamente</v>
          </cell>
          <cell r="U128" t="str">
            <v>SI</v>
          </cell>
          <cell r="V128">
            <v>43281.662442129629</v>
          </cell>
          <cell r="W128">
            <v>183</v>
          </cell>
          <cell r="X128" t="str">
            <v>Validado Correctamente</v>
          </cell>
          <cell r="Y128" t="str">
            <v>NO</v>
          </cell>
          <cell r="Z128" t="str">
            <v>Vacio</v>
          </cell>
          <cell r="AA128" t="str">
            <v>Vacio</v>
          </cell>
          <cell r="AB128" t="str">
            <v>Vacio</v>
          </cell>
          <cell r="AC128" t="str">
            <v>Vacio</v>
          </cell>
          <cell r="AD128">
            <v>43280.859189814815</v>
          </cell>
          <cell r="AE128">
            <v>1</v>
          </cell>
          <cell r="AF128" t="str">
            <v>Validado Correctamente</v>
          </cell>
          <cell r="AG128" t="str">
            <v>NO</v>
          </cell>
          <cell r="AH128">
            <v>43278.526516203703</v>
          </cell>
          <cell r="AI128">
            <v>452</v>
          </cell>
          <cell r="AJ128" t="str">
            <v>Validado Correctamente</v>
          </cell>
          <cell r="AK128" t="str">
            <v>NO</v>
          </cell>
          <cell r="AL128">
            <v>43264.614768518521</v>
          </cell>
          <cell r="AM128" t="str">
            <v>CARGUE 0</v>
          </cell>
          <cell r="AN128" t="str">
            <v>Cargue en cero</v>
          </cell>
          <cell r="AO128" t="str">
            <v>NO</v>
          </cell>
          <cell r="AP128">
            <v>43281.775763888887</v>
          </cell>
          <cell r="AQ128">
            <v>4</v>
          </cell>
          <cell r="AR128" t="str">
            <v>Validado Correctamente</v>
          </cell>
          <cell r="AS128" t="str">
            <v>Vacio</v>
          </cell>
          <cell r="AT128">
            <v>43263.705185185187</v>
          </cell>
          <cell r="AU128">
            <v>6</v>
          </cell>
          <cell r="AV128" t="str">
            <v>Validado Correctamente</v>
          </cell>
          <cell r="AW128" t="str">
            <v>NO</v>
          </cell>
          <cell r="AX128">
            <v>43280.649386574078</v>
          </cell>
          <cell r="AY128">
            <v>6</v>
          </cell>
          <cell r="AZ128" t="str">
            <v>Validado Correctamente</v>
          </cell>
          <cell r="BA128" t="str">
            <v>NO</v>
          </cell>
          <cell r="BB128">
            <v>43264.70517361111</v>
          </cell>
          <cell r="BC128">
            <v>2</v>
          </cell>
          <cell r="BD128" t="str">
            <v>Validado Correctamente</v>
          </cell>
          <cell r="BE128" t="str">
            <v>NO</v>
          </cell>
          <cell r="BF128">
            <v>43264.620462962965</v>
          </cell>
          <cell r="BG128" t="str">
            <v>CARGUE 0</v>
          </cell>
          <cell r="BH128" t="str">
            <v>Cargue en cero</v>
          </cell>
          <cell r="BI128" t="str">
            <v>NO</v>
          </cell>
          <cell r="BJ128">
            <v>43264.606076388889</v>
          </cell>
          <cell r="BK128" t="str">
            <v>CARGUE 0</v>
          </cell>
          <cell r="BL128" t="str">
            <v>Cargue en cero</v>
          </cell>
          <cell r="BM128" t="str">
            <v>NO</v>
          </cell>
          <cell r="BN128">
            <v>43263.69804398148</v>
          </cell>
          <cell r="BO128">
            <v>3</v>
          </cell>
          <cell r="BP128" t="str">
            <v>Validado Correctamente</v>
          </cell>
          <cell r="BQ128" t="str">
            <v>NO</v>
          </cell>
          <cell r="BR128" t="str">
            <v>Vacio</v>
          </cell>
          <cell r="BS128" t="str">
            <v>Vacio</v>
          </cell>
          <cell r="BT128" t="str">
            <v>Vacio</v>
          </cell>
          <cell r="BU128" t="str">
            <v>Vacio</v>
          </cell>
          <cell r="BV128">
            <v>43280.567071759258</v>
          </cell>
          <cell r="BW128">
            <v>24</v>
          </cell>
          <cell r="BX128" t="str">
            <v>Validado Correctamente</v>
          </cell>
          <cell r="BY128" t="str">
            <v>NO</v>
          </cell>
          <cell r="BZ128">
            <v>43280.809641203705</v>
          </cell>
          <cell r="CA128">
            <v>31</v>
          </cell>
          <cell r="CB128" t="str">
            <v>Validado Correctamente</v>
          </cell>
          <cell r="CC128" t="str">
            <v>NO</v>
          </cell>
          <cell r="CD128">
            <v>43281.974050925928</v>
          </cell>
          <cell r="CE128" t="str">
            <v>CARGUE 0</v>
          </cell>
          <cell r="CF128" t="str">
            <v>Cargue en cero</v>
          </cell>
          <cell r="CG128" t="str">
            <v>Vacio</v>
          </cell>
          <cell r="CH128" t="str">
            <v>Vacio</v>
          </cell>
          <cell r="CI128" t="str">
            <v>Vacio</v>
          </cell>
          <cell r="CJ128" t="str">
            <v>Vacio</v>
          </cell>
          <cell r="CK128" t="str">
            <v>Vacio</v>
          </cell>
          <cell r="CL128">
            <v>43280.785844907405</v>
          </cell>
          <cell r="CM128">
            <v>0</v>
          </cell>
          <cell r="CN128" t="str">
            <v>Validado Correctamente</v>
          </cell>
          <cell r="CO128" t="str">
            <v>NO</v>
          </cell>
          <cell r="CP128" t="str">
            <v>Vacio</v>
          </cell>
          <cell r="CQ128" t="str">
            <v>Vacio</v>
          </cell>
          <cell r="CR128" t="str">
            <v>Vacio</v>
          </cell>
          <cell r="CS128" t="str">
            <v>Vacio</v>
          </cell>
          <cell r="CT128" t="str">
            <v>Vacio</v>
          </cell>
          <cell r="CU128" t="str">
            <v>Vacio</v>
          </cell>
          <cell r="CV128" t="str">
            <v>Vacio</v>
          </cell>
          <cell r="CW128" t="str">
            <v>Vacio</v>
          </cell>
        </row>
        <row r="129">
          <cell r="A129">
            <v>2701</v>
          </cell>
          <cell r="B129" t="str">
            <v>INSTITUCION UNIVERSITARIA COLEGIOS DE COLOMBIA - UNICOC</v>
          </cell>
          <cell r="C129" t="str">
            <v>PRIVADA</v>
          </cell>
          <cell r="D129" t="str">
            <v>Institución Universitaria/Escuela Tecnológica</v>
          </cell>
          <cell r="E129" t="str">
            <v>Vacio</v>
          </cell>
          <cell r="F129">
            <v>43453.875601851854</v>
          </cell>
          <cell r="G129">
            <v>795</v>
          </cell>
          <cell r="H129" t="str">
            <v>Validado Correctamente</v>
          </cell>
          <cell r="I129" t="str">
            <v>SI</v>
          </cell>
          <cell r="J129">
            <v>43313.364629629628</v>
          </cell>
          <cell r="K129">
            <v>379</v>
          </cell>
          <cell r="L129" t="str">
            <v>Validado Correctamente</v>
          </cell>
          <cell r="M129" t="str">
            <v>SI</v>
          </cell>
          <cell r="N129">
            <v>43445.128298611111</v>
          </cell>
          <cell r="O129">
            <v>285</v>
          </cell>
          <cell r="P129" t="str">
            <v>Validado Correctamente</v>
          </cell>
          <cell r="Q129" t="str">
            <v>SI</v>
          </cell>
          <cell r="R129">
            <v>43453.802453703705</v>
          </cell>
          <cell r="S129">
            <v>1652</v>
          </cell>
          <cell r="T129" t="str">
            <v>Validado Correctamente</v>
          </cell>
          <cell r="U129" t="str">
            <v>SI</v>
          </cell>
          <cell r="V129">
            <v>43411.674317129633</v>
          </cell>
          <cell r="W129">
            <v>0</v>
          </cell>
          <cell r="X129" t="str">
            <v>Validado con Errores</v>
          </cell>
          <cell r="Y129" t="str">
            <v>SI</v>
          </cell>
          <cell r="Z129" t="str">
            <v>Vacio</v>
          </cell>
          <cell r="AA129" t="str">
            <v>Vacio</v>
          </cell>
          <cell r="AB129" t="str">
            <v>Vacio</v>
          </cell>
          <cell r="AC129" t="str">
            <v>Vacio</v>
          </cell>
          <cell r="AD129" t="str">
            <v>Vacio</v>
          </cell>
          <cell r="AE129" t="str">
            <v>Vacio</v>
          </cell>
          <cell r="AF129" t="str">
            <v>Vacio</v>
          </cell>
          <cell r="AG129" t="str">
            <v>Vacio</v>
          </cell>
          <cell r="AH129">
            <v>43444.991631944446</v>
          </cell>
          <cell r="AI129">
            <v>259</v>
          </cell>
          <cell r="AJ129" t="str">
            <v>Validado Correctamente</v>
          </cell>
          <cell r="AK129" t="str">
            <v>SI</v>
          </cell>
          <cell r="AL129">
            <v>43313.55327546296</v>
          </cell>
          <cell r="AM129">
            <v>9</v>
          </cell>
          <cell r="AN129" t="str">
            <v>Validado Correctamente</v>
          </cell>
          <cell r="AO129" t="str">
            <v>SI</v>
          </cell>
          <cell r="AP129">
            <v>43313.563750000001</v>
          </cell>
          <cell r="AQ129">
            <v>4</v>
          </cell>
          <cell r="AR129" t="str">
            <v>Validado Correctamente</v>
          </cell>
          <cell r="AS129" t="str">
            <v>SI</v>
          </cell>
          <cell r="AT129">
            <v>43313.574224537035</v>
          </cell>
          <cell r="AU129">
            <v>16</v>
          </cell>
          <cell r="AV129" t="str">
            <v>Validado Correctamente</v>
          </cell>
          <cell r="AW129" t="str">
            <v>SI</v>
          </cell>
          <cell r="AX129">
            <v>43313.60564814815</v>
          </cell>
          <cell r="AY129">
            <v>16</v>
          </cell>
          <cell r="AZ129" t="str">
            <v>Validado Correctamente</v>
          </cell>
          <cell r="BA129" t="str">
            <v>SI</v>
          </cell>
          <cell r="BB129">
            <v>43313.616226851853</v>
          </cell>
          <cell r="BC129">
            <v>2</v>
          </cell>
          <cell r="BD129" t="str">
            <v>Validado Correctamente</v>
          </cell>
          <cell r="BE129" t="str">
            <v>SI</v>
          </cell>
          <cell r="BF129">
            <v>43313.595196759263</v>
          </cell>
          <cell r="BG129">
            <v>5</v>
          </cell>
          <cell r="BH129" t="str">
            <v>Validado Correctamente</v>
          </cell>
          <cell r="BI129" t="str">
            <v>SI</v>
          </cell>
          <cell r="BJ129">
            <v>43313.618877314817</v>
          </cell>
          <cell r="BK129" t="str">
            <v>CARGUE 0</v>
          </cell>
          <cell r="BL129" t="str">
            <v>Cargue en cero</v>
          </cell>
          <cell r="BM129" t="str">
            <v>SI</v>
          </cell>
          <cell r="BN129">
            <v>43313.547233796293</v>
          </cell>
          <cell r="BO129">
            <v>2</v>
          </cell>
          <cell r="BP129" t="str">
            <v>Validado Correctamente</v>
          </cell>
          <cell r="BQ129" t="str">
            <v>SI</v>
          </cell>
          <cell r="BR129" t="str">
            <v>Vacio</v>
          </cell>
          <cell r="BS129" t="str">
            <v>Vacio</v>
          </cell>
          <cell r="BT129" t="str">
            <v>Vacio</v>
          </cell>
          <cell r="BU129" t="str">
            <v>Vacio</v>
          </cell>
          <cell r="BV129">
            <v>43313.774039351854</v>
          </cell>
          <cell r="BW129">
            <v>22</v>
          </cell>
          <cell r="BX129" t="str">
            <v>Validado Correctamente</v>
          </cell>
          <cell r="BY129" t="str">
            <v>SI</v>
          </cell>
          <cell r="BZ129">
            <v>43314.717442129629</v>
          </cell>
          <cell r="CA129">
            <v>3</v>
          </cell>
          <cell r="CB129" t="str">
            <v>Validado Correctamente</v>
          </cell>
          <cell r="CC129" t="str">
            <v>SI</v>
          </cell>
          <cell r="CD129">
            <v>43315.387372685182</v>
          </cell>
          <cell r="CE129" t="str">
            <v>CARGUE 0</v>
          </cell>
          <cell r="CF129" t="str">
            <v>Cargue en cero</v>
          </cell>
          <cell r="CG129" t="str">
            <v>SI</v>
          </cell>
          <cell r="CH129">
            <v>43315.391111111108</v>
          </cell>
          <cell r="CI129">
            <v>2</v>
          </cell>
          <cell r="CJ129" t="str">
            <v>Validado Correctamente</v>
          </cell>
          <cell r="CK129" t="str">
            <v>SI</v>
          </cell>
          <cell r="CL129">
            <v>43315.275324074071</v>
          </cell>
          <cell r="CM129">
            <v>18</v>
          </cell>
          <cell r="CN129" t="str">
            <v>Validado Correctamente</v>
          </cell>
          <cell r="CO129" t="str">
            <v>SI</v>
          </cell>
          <cell r="CP129">
            <v>43315.360949074071</v>
          </cell>
          <cell r="CQ129">
            <v>2</v>
          </cell>
          <cell r="CR129" t="str">
            <v>Validado Correctamente</v>
          </cell>
          <cell r="CS129" t="str">
            <v>SI</v>
          </cell>
          <cell r="CT129">
            <v>43315.350034722222</v>
          </cell>
          <cell r="CU129">
            <v>107</v>
          </cell>
          <cell r="CV129" t="str">
            <v>Validado Correctamente</v>
          </cell>
          <cell r="CW129" t="str">
            <v>SI</v>
          </cell>
        </row>
        <row r="130">
          <cell r="A130">
            <v>2702</v>
          </cell>
          <cell r="B130" t="str">
            <v>FUNDACION UNIVERSITARIA DE CIENCIAS DE LA SALUD</v>
          </cell>
          <cell r="C130" t="str">
            <v>PRIVADA</v>
          </cell>
          <cell r="D130" t="str">
            <v>Institución Universitaria/Escuela Tecnológica</v>
          </cell>
          <cell r="E130" t="str">
            <v>Vacio</v>
          </cell>
          <cell r="F130">
            <v>43280.926365740743</v>
          </cell>
          <cell r="G130">
            <v>2655</v>
          </cell>
          <cell r="H130" t="str">
            <v>Validado Correctamente</v>
          </cell>
          <cell r="I130" t="str">
            <v>NO</v>
          </cell>
          <cell r="J130">
            <v>43280.674814814818</v>
          </cell>
          <cell r="K130">
            <v>875</v>
          </cell>
          <cell r="L130" t="str">
            <v>Validado Correctamente</v>
          </cell>
          <cell r="M130" t="str">
            <v>NO</v>
          </cell>
          <cell r="N130">
            <v>43280.421307870369</v>
          </cell>
          <cell r="O130">
            <v>668</v>
          </cell>
          <cell r="P130" t="str">
            <v>Validado Correctamente</v>
          </cell>
          <cell r="Q130" t="str">
            <v>NO</v>
          </cell>
          <cell r="R130">
            <v>43342.341307870367</v>
          </cell>
          <cell r="S130">
            <v>3496</v>
          </cell>
          <cell r="T130" t="str">
            <v>Validado Correctamente</v>
          </cell>
          <cell r="U130" t="str">
            <v>SI</v>
          </cell>
          <cell r="V130">
            <v>43305.624780092592</v>
          </cell>
          <cell r="W130">
            <v>419</v>
          </cell>
          <cell r="X130" t="str">
            <v>Validado Correctamente</v>
          </cell>
          <cell r="Y130" t="str">
            <v>NO</v>
          </cell>
          <cell r="Z130">
            <v>42993.408425925925</v>
          </cell>
          <cell r="AA130">
            <v>59</v>
          </cell>
          <cell r="AB130" t="str">
            <v>Validado Correctamente</v>
          </cell>
          <cell r="AC130" t="str">
            <v>Vacio</v>
          </cell>
          <cell r="AD130">
            <v>43270.546249999999</v>
          </cell>
          <cell r="AE130">
            <v>1</v>
          </cell>
          <cell r="AF130" t="str">
            <v>Validado Correctamente</v>
          </cell>
          <cell r="AG130" t="str">
            <v>NO</v>
          </cell>
          <cell r="AH130">
            <v>43265.451388888891</v>
          </cell>
          <cell r="AI130">
            <v>626</v>
          </cell>
          <cell r="AJ130" t="str">
            <v>Validado Correctamente</v>
          </cell>
          <cell r="AK130" t="str">
            <v>NO</v>
          </cell>
          <cell r="AL130">
            <v>43264.589074074072</v>
          </cell>
          <cell r="AM130">
            <v>7</v>
          </cell>
          <cell r="AN130" t="str">
            <v>Validado Correctamente</v>
          </cell>
          <cell r="AO130" t="str">
            <v>NO</v>
          </cell>
          <cell r="AP130">
            <v>43264.483506944445</v>
          </cell>
          <cell r="AQ130">
            <v>7</v>
          </cell>
          <cell r="AR130" t="str">
            <v>Validado Correctamente</v>
          </cell>
          <cell r="AS130" t="str">
            <v>NO</v>
          </cell>
          <cell r="AT130">
            <v>43271.386678240742</v>
          </cell>
          <cell r="AU130">
            <v>32</v>
          </cell>
          <cell r="AV130" t="str">
            <v>Validado Correctamente</v>
          </cell>
          <cell r="AW130" t="str">
            <v>NO</v>
          </cell>
          <cell r="AX130">
            <v>43264.621018518519</v>
          </cell>
          <cell r="AY130">
            <v>14</v>
          </cell>
          <cell r="AZ130" t="str">
            <v>Validado Correctamente</v>
          </cell>
          <cell r="BA130" t="str">
            <v>NO</v>
          </cell>
          <cell r="BB130">
            <v>43265.479594907411</v>
          </cell>
          <cell r="BC130" t="str">
            <v>CARGUE 0</v>
          </cell>
          <cell r="BD130" t="str">
            <v>Cargue en cero</v>
          </cell>
          <cell r="BE130" t="str">
            <v>NO</v>
          </cell>
          <cell r="BF130">
            <v>43265.479710648149</v>
          </cell>
          <cell r="BG130" t="str">
            <v>CARGUE 0</v>
          </cell>
          <cell r="BH130" t="str">
            <v>Cargue en cero</v>
          </cell>
          <cell r="BI130" t="str">
            <v>NO</v>
          </cell>
          <cell r="BJ130">
            <v>43265.479062500002</v>
          </cell>
          <cell r="BK130" t="str">
            <v>CARGUE 0</v>
          </cell>
          <cell r="BL130" t="str">
            <v>Cargue en cero</v>
          </cell>
          <cell r="BM130" t="str">
            <v>NO</v>
          </cell>
          <cell r="BN130">
            <v>43264.429560185185</v>
          </cell>
          <cell r="BO130">
            <v>38</v>
          </cell>
          <cell r="BP130" t="str">
            <v>Validado Correctamente</v>
          </cell>
          <cell r="BQ130" t="str">
            <v>NO</v>
          </cell>
          <cell r="BR130">
            <v>43272.651365740741</v>
          </cell>
          <cell r="BS130">
            <v>72</v>
          </cell>
          <cell r="BT130" t="str">
            <v>Validado Correctamente</v>
          </cell>
          <cell r="BU130" t="str">
            <v>NO</v>
          </cell>
          <cell r="BV130">
            <v>43264.420694444445</v>
          </cell>
          <cell r="BW130">
            <v>50</v>
          </cell>
          <cell r="BX130" t="str">
            <v>Validado Correctamente</v>
          </cell>
          <cell r="BY130" t="str">
            <v>NO</v>
          </cell>
          <cell r="BZ130">
            <v>43269.400543981479</v>
          </cell>
          <cell r="CA130">
            <v>50</v>
          </cell>
          <cell r="CB130" t="str">
            <v>Validado Correctamente</v>
          </cell>
          <cell r="CC130" t="str">
            <v>NO</v>
          </cell>
          <cell r="CD130">
            <v>43269.401423611111</v>
          </cell>
          <cell r="CE130" t="str">
            <v>CARGUE 0</v>
          </cell>
          <cell r="CF130" t="str">
            <v>Cargue en cero</v>
          </cell>
          <cell r="CG130" t="str">
            <v>NO</v>
          </cell>
          <cell r="CH130">
            <v>43269.402314814812</v>
          </cell>
          <cell r="CI130" t="str">
            <v>CARGUE 0</v>
          </cell>
          <cell r="CJ130" t="str">
            <v>Cargue en cero</v>
          </cell>
          <cell r="CK130" t="str">
            <v>NO</v>
          </cell>
          <cell r="CL130">
            <v>43266.655601851853</v>
          </cell>
          <cell r="CM130">
            <v>0</v>
          </cell>
          <cell r="CN130" t="str">
            <v>Validado Correctamente</v>
          </cell>
          <cell r="CO130" t="str">
            <v>NO</v>
          </cell>
          <cell r="CP130">
            <v>43265.324328703704</v>
          </cell>
          <cell r="CQ130">
            <v>20</v>
          </cell>
          <cell r="CR130" t="str">
            <v>Validado Correctamente</v>
          </cell>
          <cell r="CS130" t="str">
            <v>NO</v>
          </cell>
          <cell r="CT130">
            <v>43269.401875000003</v>
          </cell>
          <cell r="CU130" t="str">
            <v>CARGUE 0</v>
          </cell>
          <cell r="CV130" t="str">
            <v>Cargue en cero</v>
          </cell>
          <cell r="CW130" t="str">
            <v>NO</v>
          </cell>
        </row>
        <row r="131">
          <cell r="A131">
            <v>2704</v>
          </cell>
          <cell r="B131" t="str">
            <v>COLEGIO DE ESTUDIOS SUPERIORES DE ADMINISTRACION-CESA-</v>
          </cell>
          <cell r="C131" t="str">
            <v>PRIVADA</v>
          </cell>
          <cell r="D131" t="str">
            <v>Institución Universitaria/Escuela Tecnológica</v>
          </cell>
          <cell r="E131" t="str">
            <v>Vacio</v>
          </cell>
          <cell r="F131">
            <v>43315.405543981484</v>
          </cell>
          <cell r="G131">
            <v>465</v>
          </cell>
          <cell r="H131" t="str">
            <v>Validado Correctamente</v>
          </cell>
          <cell r="I131" t="str">
            <v>SI</v>
          </cell>
          <cell r="J131">
            <v>43130.558599537035</v>
          </cell>
          <cell r="K131">
            <v>348</v>
          </cell>
          <cell r="L131" t="str">
            <v>Validado Correctamente</v>
          </cell>
          <cell r="M131" t="str">
            <v>NO</v>
          </cell>
          <cell r="N131">
            <v>43318.634155092594</v>
          </cell>
          <cell r="O131">
            <v>293</v>
          </cell>
          <cell r="P131" t="str">
            <v>Validado Correctamente</v>
          </cell>
          <cell r="Q131" t="str">
            <v>SI</v>
          </cell>
          <cell r="R131">
            <v>43322.591851851852</v>
          </cell>
          <cell r="S131">
            <v>1756</v>
          </cell>
          <cell r="T131" t="str">
            <v>Validado Correctamente</v>
          </cell>
          <cell r="U131" t="str">
            <v>SI</v>
          </cell>
          <cell r="V131">
            <v>43251.586504629631</v>
          </cell>
          <cell r="W131">
            <v>265</v>
          </cell>
          <cell r="X131" t="str">
            <v>Validado Correctamente</v>
          </cell>
          <cell r="Y131" t="str">
            <v>NO</v>
          </cell>
          <cell r="Z131">
            <v>42979.608981481484</v>
          </cell>
          <cell r="AA131">
            <v>7</v>
          </cell>
          <cell r="AB131" t="str">
            <v>Validado Correctamente</v>
          </cell>
          <cell r="AC131" t="str">
            <v>NO</v>
          </cell>
          <cell r="AD131" t="str">
            <v>Vacio</v>
          </cell>
          <cell r="AE131" t="str">
            <v>Vacio</v>
          </cell>
          <cell r="AF131" t="str">
            <v>Validado con Errores</v>
          </cell>
          <cell r="AG131" t="str">
            <v>Vacio</v>
          </cell>
          <cell r="AH131">
            <v>43378.384062500001</v>
          </cell>
          <cell r="AI131">
            <v>286</v>
          </cell>
          <cell r="AJ131" t="str">
            <v>Validado Correctamente</v>
          </cell>
          <cell r="AK131" t="str">
            <v>SI</v>
          </cell>
          <cell r="AL131">
            <v>43287.636180555557</v>
          </cell>
          <cell r="AM131">
            <v>75</v>
          </cell>
          <cell r="AN131" t="str">
            <v>Validado Correctamente</v>
          </cell>
          <cell r="AO131" t="str">
            <v>SI</v>
          </cell>
          <cell r="AP131" t="str">
            <v>Vacio</v>
          </cell>
          <cell r="AQ131" t="str">
            <v>Vacio</v>
          </cell>
          <cell r="AR131" t="str">
            <v>Vacio</v>
          </cell>
          <cell r="AS131" t="str">
            <v>Vacio</v>
          </cell>
          <cell r="AT131" t="str">
            <v>Vacio</v>
          </cell>
          <cell r="AU131" t="str">
            <v>Vacio</v>
          </cell>
          <cell r="AV131" t="str">
            <v>Vacio</v>
          </cell>
          <cell r="AW131" t="str">
            <v>Vacio</v>
          </cell>
          <cell r="AX131">
            <v>43287.383449074077</v>
          </cell>
          <cell r="AY131">
            <v>77</v>
          </cell>
          <cell r="AZ131" t="str">
            <v>Validado Correctamente</v>
          </cell>
          <cell r="BA131" t="str">
            <v>SI</v>
          </cell>
          <cell r="BB131" t="str">
            <v>Vacio</v>
          </cell>
          <cell r="BC131" t="str">
            <v>Vacio</v>
          </cell>
          <cell r="BD131" t="str">
            <v>Vacio</v>
          </cell>
          <cell r="BE131" t="str">
            <v>Vacio</v>
          </cell>
          <cell r="BF131" t="str">
            <v>Vacio</v>
          </cell>
          <cell r="BG131" t="str">
            <v>Vacio</v>
          </cell>
          <cell r="BH131" t="str">
            <v>Vacio</v>
          </cell>
          <cell r="BI131" t="str">
            <v>Vacio</v>
          </cell>
          <cell r="BJ131" t="str">
            <v>Vacio</v>
          </cell>
          <cell r="BK131" t="str">
            <v>Vacio</v>
          </cell>
          <cell r="BL131" t="str">
            <v>Vacio</v>
          </cell>
          <cell r="BM131" t="str">
            <v>Vacio</v>
          </cell>
          <cell r="BN131">
            <v>43277.481469907405</v>
          </cell>
          <cell r="BO131">
            <v>34</v>
          </cell>
          <cell r="BP131" t="str">
            <v>Validado Correctamente</v>
          </cell>
          <cell r="BQ131" t="str">
            <v>NO</v>
          </cell>
          <cell r="BR131">
            <v>43286.592893518522</v>
          </cell>
          <cell r="BS131">
            <v>33</v>
          </cell>
          <cell r="BT131" t="str">
            <v>Validado Correctamente</v>
          </cell>
          <cell r="BU131" t="str">
            <v>SI</v>
          </cell>
          <cell r="BV131">
            <v>43248.459722222222</v>
          </cell>
          <cell r="BW131">
            <v>26</v>
          </cell>
          <cell r="BX131" t="str">
            <v>Validado Correctamente</v>
          </cell>
          <cell r="BY131" t="str">
            <v>NO</v>
          </cell>
          <cell r="BZ131">
            <v>43279.783148148148</v>
          </cell>
          <cell r="CA131">
            <v>22</v>
          </cell>
          <cell r="CB131" t="str">
            <v>Validado Correctamente</v>
          </cell>
          <cell r="CC131" t="str">
            <v>NO</v>
          </cell>
          <cell r="CD131">
            <v>43276.387395833335</v>
          </cell>
          <cell r="CE131">
            <v>2</v>
          </cell>
          <cell r="CF131" t="str">
            <v>Validado Correctamente</v>
          </cell>
          <cell r="CG131" t="str">
            <v>NO</v>
          </cell>
          <cell r="CH131" t="str">
            <v>Vacio</v>
          </cell>
          <cell r="CI131" t="str">
            <v>Vacio</v>
          </cell>
          <cell r="CJ131" t="str">
            <v>Vacio</v>
          </cell>
          <cell r="CK131" t="str">
            <v>Vacio</v>
          </cell>
          <cell r="CL131">
            <v>43313.416898148149</v>
          </cell>
          <cell r="CM131">
            <v>1</v>
          </cell>
          <cell r="CN131" t="str">
            <v>Validado Correctamente</v>
          </cell>
          <cell r="CO131" t="str">
            <v>SI</v>
          </cell>
          <cell r="CP131">
            <v>43248.460347222222</v>
          </cell>
          <cell r="CQ131">
            <v>1</v>
          </cell>
          <cell r="CR131" t="str">
            <v>Validado Correctamente</v>
          </cell>
          <cell r="CS131" t="str">
            <v>NO</v>
          </cell>
          <cell r="CT131">
            <v>43313.418136574073</v>
          </cell>
          <cell r="CU131">
            <v>1</v>
          </cell>
          <cell r="CV131" t="str">
            <v>Validado Correctamente</v>
          </cell>
          <cell r="CW131" t="str">
            <v>SI</v>
          </cell>
        </row>
        <row r="132">
          <cell r="A132">
            <v>2707</v>
          </cell>
          <cell r="B132" t="str">
            <v>FUNDACION UNIVERSITARIA JUAN N. CORPAS</v>
          </cell>
          <cell r="C132" t="str">
            <v>PRIVADA</v>
          </cell>
          <cell r="D132" t="str">
            <v>Institución Universitaria/Escuela Tecnológica</v>
          </cell>
          <cell r="E132" t="str">
            <v>Vacio</v>
          </cell>
          <cell r="F132">
            <v>43440.534166666665</v>
          </cell>
          <cell r="G132">
            <v>741</v>
          </cell>
          <cell r="H132" t="str">
            <v>Validado Correctamente</v>
          </cell>
          <cell r="I132" t="str">
            <v>SI</v>
          </cell>
          <cell r="J132">
            <v>43441.620555555557</v>
          </cell>
          <cell r="K132">
            <v>345</v>
          </cell>
          <cell r="L132" t="str">
            <v>Validado Correctamente</v>
          </cell>
          <cell r="M132" t="str">
            <v>SI</v>
          </cell>
          <cell r="N132">
            <v>43445.371400462966</v>
          </cell>
          <cell r="O132">
            <v>265</v>
          </cell>
          <cell r="P132" t="str">
            <v>Validado Correctamente</v>
          </cell>
          <cell r="Q132" t="str">
            <v>SI</v>
          </cell>
          <cell r="R132">
            <v>43445.492685185185</v>
          </cell>
          <cell r="S132">
            <v>2094</v>
          </cell>
          <cell r="T132" t="str">
            <v>Validado Correctamente</v>
          </cell>
          <cell r="U132" t="str">
            <v>SI</v>
          </cell>
          <cell r="V132">
            <v>43446.491099537037</v>
          </cell>
          <cell r="W132">
            <v>200</v>
          </cell>
          <cell r="X132" t="str">
            <v>Validado Correctamente</v>
          </cell>
          <cell r="Y132" t="str">
            <v>SI</v>
          </cell>
          <cell r="Z132" t="str">
            <v>Vacio</v>
          </cell>
          <cell r="AA132" t="str">
            <v>Vacio</v>
          </cell>
          <cell r="AB132" t="str">
            <v>Vacio</v>
          </cell>
          <cell r="AC132" t="str">
            <v>Vacio</v>
          </cell>
          <cell r="AD132">
            <v>43196.383298611108</v>
          </cell>
          <cell r="AE132">
            <v>27</v>
          </cell>
          <cell r="AF132" t="str">
            <v>Validado Correctamente</v>
          </cell>
          <cell r="AG132" t="str">
            <v>NO</v>
          </cell>
          <cell r="AH132">
            <v>43445.5390625</v>
          </cell>
          <cell r="AI132">
            <v>148</v>
          </cell>
          <cell r="AJ132" t="str">
            <v>Validado Correctamente</v>
          </cell>
          <cell r="AK132" t="str">
            <v>SI</v>
          </cell>
          <cell r="AL132">
            <v>43293.51871527778</v>
          </cell>
          <cell r="AM132">
            <v>14</v>
          </cell>
          <cell r="AN132" t="str">
            <v>Validado Correctamente</v>
          </cell>
          <cell r="AO132" t="str">
            <v>SI</v>
          </cell>
          <cell r="AP132">
            <v>43293.434583333335</v>
          </cell>
          <cell r="AQ132">
            <v>3</v>
          </cell>
          <cell r="AR132" t="str">
            <v>Validado Correctamente</v>
          </cell>
          <cell r="AS132" t="str">
            <v>SI</v>
          </cell>
          <cell r="AT132">
            <v>43293.50818287037</v>
          </cell>
          <cell r="AU132">
            <v>5</v>
          </cell>
          <cell r="AV132" t="str">
            <v>Validado Correctamente</v>
          </cell>
          <cell r="AW132" t="str">
            <v>SI</v>
          </cell>
          <cell r="AX132">
            <v>43293.603032407409</v>
          </cell>
          <cell r="AY132">
            <v>13</v>
          </cell>
          <cell r="AZ132" t="str">
            <v>Validado Correctamente</v>
          </cell>
          <cell r="BA132" t="str">
            <v>SI</v>
          </cell>
          <cell r="BB132">
            <v>43297.593935185185</v>
          </cell>
          <cell r="BC132" t="str">
            <v>CARGUE 0</v>
          </cell>
          <cell r="BD132" t="str">
            <v>Cargue en cero</v>
          </cell>
          <cell r="BE132" t="str">
            <v>SI</v>
          </cell>
          <cell r="BF132">
            <v>43297.539548611108</v>
          </cell>
          <cell r="BG132">
            <v>5</v>
          </cell>
          <cell r="BH132" t="str">
            <v>Validado Correctamente</v>
          </cell>
          <cell r="BI132" t="str">
            <v>SI</v>
          </cell>
          <cell r="BJ132">
            <v>43294.353622685187</v>
          </cell>
          <cell r="BK132" t="str">
            <v>CARGUE 0</v>
          </cell>
          <cell r="BL132" t="str">
            <v>Cargue en cero</v>
          </cell>
          <cell r="BM132" t="str">
            <v>SI</v>
          </cell>
          <cell r="BN132">
            <v>43293.432766203703</v>
          </cell>
          <cell r="BO132">
            <v>6</v>
          </cell>
          <cell r="BP132" t="str">
            <v>Validado Correctamente</v>
          </cell>
          <cell r="BQ132" t="str">
            <v>SI</v>
          </cell>
          <cell r="BR132">
            <v>43285.517280092594</v>
          </cell>
          <cell r="BS132">
            <v>8</v>
          </cell>
          <cell r="BT132" t="str">
            <v>Validado Correctamente</v>
          </cell>
          <cell r="BU132" t="str">
            <v>SI</v>
          </cell>
          <cell r="BV132">
            <v>43298.655601851853</v>
          </cell>
          <cell r="BW132">
            <v>54</v>
          </cell>
          <cell r="BX132" t="str">
            <v>Validado Correctamente</v>
          </cell>
          <cell r="BY132" t="str">
            <v>SI</v>
          </cell>
          <cell r="BZ132" t="str">
            <v>Vacio</v>
          </cell>
          <cell r="CA132" t="str">
            <v>Vacio</v>
          </cell>
          <cell r="CB132" t="str">
            <v>Vacio</v>
          </cell>
          <cell r="CC132" t="str">
            <v>Vacio</v>
          </cell>
          <cell r="CD132" t="str">
            <v>Vacio</v>
          </cell>
          <cell r="CE132" t="str">
            <v>Vacio</v>
          </cell>
          <cell r="CF132" t="str">
            <v>Vacio</v>
          </cell>
          <cell r="CG132" t="str">
            <v>Vacio</v>
          </cell>
          <cell r="CH132">
            <v>43298.64508101852</v>
          </cell>
          <cell r="CI132">
            <v>3</v>
          </cell>
          <cell r="CJ132" t="str">
            <v>Validado Correctamente</v>
          </cell>
          <cell r="CK132" t="str">
            <v>SI</v>
          </cell>
          <cell r="CL132">
            <v>43298.687326388892</v>
          </cell>
          <cell r="CM132">
            <v>0</v>
          </cell>
          <cell r="CN132" t="str">
            <v>Validado Correctamente</v>
          </cell>
          <cell r="CO132" t="str">
            <v>SI</v>
          </cell>
          <cell r="CP132">
            <v>43298.678124999999</v>
          </cell>
          <cell r="CQ132">
            <v>9</v>
          </cell>
          <cell r="CR132" t="str">
            <v>Validado Correctamente</v>
          </cell>
          <cell r="CS132" t="str">
            <v>SI</v>
          </cell>
          <cell r="CT132">
            <v>43298.699131944442</v>
          </cell>
          <cell r="CU132">
            <v>0</v>
          </cell>
          <cell r="CV132" t="str">
            <v>Validado Correctamente</v>
          </cell>
          <cell r="CW132" t="str">
            <v>SI</v>
          </cell>
        </row>
        <row r="133">
          <cell r="A133">
            <v>2708</v>
          </cell>
          <cell r="B133" t="str">
            <v>UNIVERSIDAD CES</v>
          </cell>
          <cell r="C133" t="str">
            <v>PRIVADA</v>
          </cell>
          <cell r="D133" t="str">
            <v>Universidad</v>
          </cell>
          <cell r="E133" t="str">
            <v>Vacio</v>
          </cell>
          <cell r="F133">
            <v>43423.320648148147</v>
          </cell>
          <cell r="G133">
            <v>2041</v>
          </cell>
          <cell r="H133" t="str">
            <v>Validado Correctamente</v>
          </cell>
          <cell r="I133" t="str">
            <v>SI</v>
          </cell>
          <cell r="J133">
            <v>43423.320671296293</v>
          </cell>
          <cell r="K133">
            <v>1211</v>
          </cell>
          <cell r="L133" t="str">
            <v>Validado Correctamente</v>
          </cell>
          <cell r="M133" t="str">
            <v>SI</v>
          </cell>
          <cell r="N133">
            <v>43423.332071759258</v>
          </cell>
          <cell r="O133">
            <v>984</v>
          </cell>
          <cell r="P133" t="str">
            <v>Validado Correctamente</v>
          </cell>
          <cell r="Q133" t="str">
            <v>SI</v>
          </cell>
          <cell r="R133">
            <v>43441.34574074074</v>
          </cell>
          <cell r="S133">
            <v>5682</v>
          </cell>
          <cell r="T133" t="str">
            <v>Validado Correctamente</v>
          </cell>
          <cell r="U133" t="str">
            <v>SI</v>
          </cell>
          <cell r="V133">
            <v>43271.309652777774</v>
          </cell>
          <cell r="W133">
            <v>246</v>
          </cell>
          <cell r="X133" t="str">
            <v>Validado Correctamente</v>
          </cell>
          <cell r="Y133" t="str">
            <v>NO</v>
          </cell>
          <cell r="Z133">
            <v>42998.486087962963</v>
          </cell>
          <cell r="AA133">
            <v>99</v>
          </cell>
          <cell r="AB133" t="str">
            <v>Validado Correctamente</v>
          </cell>
          <cell r="AC133" t="str">
            <v>SI</v>
          </cell>
          <cell r="AD133">
            <v>43278.526331018518</v>
          </cell>
          <cell r="AE133">
            <v>1</v>
          </cell>
          <cell r="AF133" t="str">
            <v>Validado Correctamente</v>
          </cell>
          <cell r="AG133" t="str">
            <v>NO</v>
          </cell>
          <cell r="AH133">
            <v>43297.339143518519</v>
          </cell>
          <cell r="AI133">
            <v>1217</v>
          </cell>
          <cell r="AJ133" t="str">
            <v>Validado Correctamente</v>
          </cell>
          <cell r="AK133" t="str">
            <v>SI</v>
          </cell>
          <cell r="AL133">
            <v>43273.504201388889</v>
          </cell>
          <cell r="AM133">
            <v>61</v>
          </cell>
          <cell r="AN133" t="str">
            <v>Validado Correctamente</v>
          </cell>
          <cell r="AO133" t="str">
            <v>NO</v>
          </cell>
          <cell r="AP133">
            <v>43272.587245370371</v>
          </cell>
          <cell r="AQ133">
            <v>43</v>
          </cell>
          <cell r="AR133" t="str">
            <v>Validado Correctamente</v>
          </cell>
          <cell r="AS133" t="str">
            <v>NO</v>
          </cell>
          <cell r="AT133">
            <v>43272.565821759257</v>
          </cell>
          <cell r="AU133">
            <v>32</v>
          </cell>
          <cell r="AV133" t="str">
            <v>Validado Correctamente</v>
          </cell>
          <cell r="AW133" t="str">
            <v>NO</v>
          </cell>
          <cell r="AX133">
            <v>43273.578217592592</v>
          </cell>
          <cell r="AY133">
            <v>90</v>
          </cell>
          <cell r="AZ133" t="str">
            <v>Validado Correctamente</v>
          </cell>
          <cell r="BA133" t="str">
            <v>NO</v>
          </cell>
          <cell r="BB133">
            <v>43272.693020833336</v>
          </cell>
          <cell r="BC133">
            <v>1</v>
          </cell>
          <cell r="BD133" t="str">
            <v>Validado Correctamente</v>
          </cell>
          <cell r="BE133" t="str">
            <v>NO</v>
          </cell>
          <cell r="BF133">
            <v>43273.29347222222</v>
          </cell>
          <cell r="BG133">
            <v>45</v>
          </cell>
          <cell r="BH133" t="str">
            <v>Validado Correctamente</v>
          </cell>
          <cell r="BI133" t="str">
            <v>NO</v>
          </cell>
          <cell r="BJ133">
            <v>43273.301898148151</v>
          </cell>
          <cell r="BK133" t="str">
            <v>CARGUE 0</v>
          </cell>
          <cell r="BL133" t="str">
            <v>Cargue en cero</v>
          </cell>
          <cell r="BM133" t="str">
            <v>NO</v>
          </cell>
          <cell r="BN133">
            <v>43272.307870370372</v>
          </cell>
          <cell r="BO133">
            <v>47</v>
          </cell>
          <cell r="BP133" t="str">
            <v>Validado Correctamente</v>
          </cell>
          <cell r="BQ133" t="str">
            <v>NO</v>
          </cell>
          <cell r="BR133">
            <v>43278.674212962964</v>
          </cell>
          <cell r="BS133">
            <v>36</v>
          </cell>
          <cell r="BT133" t="str">
            <v>Validado Correctamente</v>
          </cell>
          <cell r="BU133" t="str">
            <v>NO</v>
          </cell>
          <cell r="BV133">
            <v>43269.505868055552</v>
          </cell>
          <cell r="BW133">
            <v>130</v>
          </cell>
          <cell r="BX133" t="str">
            <v>Validado Correctamente</v>
          </cell>
          <cell r="BY133" t="str">
            <v>NO</v>
          </cell>
          <cell r="BZ133">
            <v>43273.648819444446</v>
          </cell>
          <cell r="CA133">
            <v>172</v>
          </cell>
          <cell r="CB133" t="str">
            <v>Validado Correctamente</v>
          </cell>
          <cell r="CC133" t="str">
            <v>NO</v>
          </cell>
          <cell r="CD133">
            <v>43276.692476851851</v>
          </cell>
          <cell r="CE133">
            <v>21</v>
          </cell>
          <cell r="CF133" t="str">
            <v>Validado Correctamente</v>
          </cell>
          <cell r="CG133" t="str">
            <v>NO</v>
          </cell>
          <cell r="CH133">
            <v>43273.609918981485</v>
          </cell>
          <cell r="CI133">
            <v>21</v>
          </cell>
          <cell r="CJ133" t="str">
            <v>Validado Correctamente</v>
          </cell>
          <cell r="CK133" t="str">
            <v>NO</v>
          </cell>
          <cell r="CL133">
            <v>43277.341585648152</v>
          </cell>
          <cell r="CM133">
            <v>2</v>
          </cell>
          <cell r="CN133" t="str">
            <v>Validado Correctamente</v>
          </cell>
          <cell r="CO133" t="str">
            <v>NO</v>
          </cell>
          <cell r="CP133">
            <v>43273.610185185185</v>
          </cell>
          <cell r="CQ133">
            <v>8</v>
          </cell>
          <cell r="CR133" t="str">
            <v>Validado Correctamente</v>
          </cell>
          <cell r="CS133" t="str">
            <v>NO</v>
          </cell>
          <cell r="CT133">
            <v>43277.299340277779</v>
          </cell>
          <cell r="CU133">
            <v>89</v>
          </cell>
          <cell r="CV133" t="str">
            <v>Validado Correctamente</v>
          </cell>
          <cell r="CW133" t="str">
            <v>NO</v>
          </cell>
        </row>
        <row r="134">
          <cell r="A134">
            <v>2709</v>
          </cell>
          <cell r="B134" t="str">
            <v>FUNDACION UNIVERSITARIA SAN MARTIN</v>
          </cell>
          <cell r="C134" t="str">
            <v>PRIVADA</v>
          </cell>
          <cell r="D134" t="str">
            <v>Institución Universitaria/Escuela Tecnológica</v>
          </cell>
          <cell r="E134" t="str">
            <v>Vacio</v>
          </cell>
          <cell r="F134">
            <v>43272.637106481481</v>
          </cell>
          <cell r="G134">
            <v>999</v>
          </cell>
          <cell r="H134" t="str">
            <v>Validado Correctamente</v>
          </cell>
          <cell r="I134" t="str">
            <v>NO</v>
          </cell>
          <cell r="J134">
            <v>43327.706180555557</v>
          </cell>
          <cell r="K134">
            <v>749</v>
          </cell>
          <cell r="L134" t="str">
            <v>Validado Correctamente</v>
          </cell>
          <cell r="M134" t="str">
            <v>SI</v>
          </cell>
          <cell r="N134">
            <v>43335.498483796298</v>
          </cell>
          <cell r="O134">
            <v>476</v>
          </cell>
          <cell r="P134" t="str">
            <v>Validado Correctamente</v>
          </cell>
          <cell r="Q134" t="str">
            <v>SI</v>
          </cell>
          <cell r="R134">
            <v>43368.475659722222</v>
          </cell>
          <cell r="S134">
            <v>3424</v>
          </cell>
          <cell r="T134" t="str">
            <v>Validado Correctamente</v>
          </cell>
          <cell r="U134" t="str">
            <v>SI</v>
          </cell>
          <cell r="V134">
            <v>43349.409826388888</v>
          </cell>
          <cell r="W134">
            <v>1030</v>
          </cell>
          <cell r="X134" t="str">
            <v>Validado Correctamente</v>
          </cell>
          <cell r="Y134" t="str">
            <v>SI</v>
          </cell>
          <cell r="Z134">
            <v>42993.797037037039</v>
          </cell>
          <cell r="AA134">
            <v>83</v>
          </cell>
          <cell r="AB134" t="str">
            <v>Validado Correctamente</v>
          </cell>
          <cell r="AC134" t="str">
            <v>Vacio</v>
          </cell>
          <cell r="AD134">
            <v>43248.418229166666</v>
          </cell>
          <cell r="AE134">
            <v>22</v>
          </cell>
          <cell r="AF134" t="str">
            <v>Validado Correctamente</v>
          </cell>
          <cell r="AG134" t="str">
            <v>NO</v>
          </cell>
          <cell r="AH134">
            <v>43248.733275462961</v>
          </cell>
          <cell r="AI134">
            <v>538</v>
          </cell>
          <cell r="AJ134" t="str">
            <v>Validado Correctamente</v>
          </cell>
          <cell r="AK134" t="str">
            <v>NO</v>
          </cell>
          <cell r="AL134">
            <v>43214.400023148148</v>
          </cell>
          <cell r="AM134" t="str">
            <v>CARGUE 0</v>
          </cell>
          <cell r="AN134" t="str">
            <v>Cargue en cero</v>
          </cell>
          <cell r="AO134" t="str">
            <v>NO</v>
          </cell>
          <cell r="AP134">
            <v>43214.39943287037</v>
          </cell>
          <cell r="AQ134" t="str">
            <v>CARGUE 0</v>
          </cell>
          <cell r="AR134" t="str">
            <v>Cargue en cero</v>
          </cell>
          <cell r="AS134" t="str">
            <v>NO</v>
          </cell>
          <cell r="AT134">
            <v>43214.399699074071</v>
          </cell>
          <cell r="AU134" t="str">
            <v>CARGUE 0</v>
          </cell>
          <cell r="AV134" t="str">
            <v>Cargue en cero</v>
          </cell>
          <cell r="AW134" t="str">
            <v>NO</v>
          </cell>
          <cell r="AX134">
            <v>43214.400324074071</v>
          </cell>
          <cell r="AY134" t="str">
            <v>CARGUE 0</v>
          </cell>
          <cell r="AZ134" t="str">
            <v>Cargue en cero</v>
          </cell>
          <cell r="BA134" t="str">
            <v>NO</v>
          </cell>
          <cell r="BB134">
            <v>43214.400787037041</v>
          </cell>
          <cell r="BC134" t="str">
            <v>CARGUE 0</v>
          </cell>
          <cell r="BD134" t="str">
            <v>Cargue en cero</v>
          </cell>
          <cell r="BE134" t="str">
            <v>NO</v>
          </cell>
          <cell r="BF134">
            <v>43214.401099537034</v>
          </cell>
          <cell r="BG134" t="str">
            <v>CARGUE 0</v>
          </cell>
          <cell r="BH134" t="str">
            <v>Cargue en cero</v>
          </cell>
          <cell r="BI134" t="str">
            <v>NO</v>
          </cell>
          <cell r="BJ134">
            <v>43214.401446759257</v>
          </cell>
          <cell r="BK134" t="str">
            <v>CARGUE 0</v>
          </cell>
          <cell r="BL134" t="str">
            <v>Cargue en cero</v>
          </cell>
          <cell r="BM134" t="str">
            <v>NO</v>
          </cell>
          <cell r="BN134">
            <v>43214.399039351854</v>
          </cell>
          <cell r="BO134" t="str">
            <v>CARGUE 0</v>
          </cell>
          <cell r="BP134" t="str">
            <v>Cargue en cero</v>
          </cell>
          <cell r="BQ134" t="str">
            <v>NO</v>
          </cell>
          <cell r="BR134">
            <v>43269.727546296293</v>
          </cell>
          <cell r="BS134">
            <v>28</v>
          </cell>
          <cell r="BT134" t="str">
            <v>Validado Correctamente</v>
          </cell>
          <cell r="BU134" t="str">
            <v>NO</v>
          </cell>
          <cell r="BV134">
            <v>43269.600081018521</v>
          </cell>
          <cell r="BW134">
            <v>71</v>
          </cell>
          <cell r="BX134" t="str">
            <v>Validado Correctamente</v>
          </cell>
          <cell r="BY134" t="str">
            <v>NO</v>
          </cell>
          <cell r="BZ134">
            <v>43276.389826388891</v>
          </cell>
          <cell r="CA134">
            <v>16</v>
          </cell>
          <cell r="CB134" t="str">
            <v>Validado Correctamente</v>
          </cell>
          <cell r="CC134" t="str">
            <v>NO</v>
          </cell>
          <cell r="CD134">
            <v>43269.631921296299</v>
          </cell>
          <cell r="CE134">
            <v>6</v>
          </cell>
          <cell r="CF134" t="str">
            <v>Validado Correctamente</v>
          </cell>
          <cell r="CG134" t="str">
            <v>NO</v>
          </cell>
          <cell r="CH134">
            <v>43269.631979166668</v>
          </cell>
          <cell r="CI134">
            <v>7</v>
          </cell>
          <cell r="CJ134" t="str">
            <v>Validado Correctamente</v>
          </cell>
          <cell r="CK134" t="str">
            <v>NO</v>
          </cell>
          <cell r="CL134">
            <v>43269.706203703703</v>
          </cell>
          <cell r="CM134">
            <v>0</v>
          </cell>
          <cell r="CN134" t="str">
            <v>Validado Correctamente</v>
          </cell>
          <cell r="CO134" t="str">
            <v>NO</v>
          </cell>
          <cell r="CP134">
            <v>43269.644259259258</v>
          </cell>
          <cell r="CQ134">
            <v>3</v>
          </cell>
          <cell r="CR134" t="str">
            <v>Validado Correctamente</v>
          </cell>
          <cell r="CS134" t="str">
            <v>NO</v>
          </cell>
          <cell r="CT134">
            <v>43269.731122685182</v>
          </cell>
          <cell r="CU134">
            <v>0</v>
          </cell>
          <cell r="CV134" t="str">
            <v>Validado Correctamente</v>
          </cell>
          <cell r="CW134" t="str">
            <v>NO</v>
          </cell>
        </row>
        <row r="135">
          <cell r="A135">
            <v>2710</v>
          </cell>
          <cell r="B135" t="str">
            <v>FUNDACION UNIVERSITARIA MONSERRATE -UNIMONSERRATE</v>
          </cell>
          <cell r="C135" t="str">
            <v>PRIVADA</v>
          </cell>
          <cell r="D135" t="str">
            <v>Institución Universitaria/Escuela Tecnológica</v>
          </cell>
          <cell r="E135" t="str">
            <v>Vacio</v>
          </cell>
          <cell r="F135">
            <v>43439.681064814817</v>
          </cell>
          <cell r="G135">
            <v>556</v>
          </cell>
          <cell r="H135" t="str">
            <v>Validado Correctamente</v>
          </cell>
          <cell r="I135" t="str">
            <v>SI</v>
          </cell>
          <cell r="J135">
            <v>43440.438599537039</v>
          </cell>
          <cell r="K135">
            <v>536</v>
          </cell>
          <cell r="L135" t="str">
            <v>Validado Correctamente</v>
          </cell>
          <cell r="M135" t="str">
            <v>SI</v>
          </cell>
          <cell r="N135">
            <v>43440.597766203704</v>
          </cell>
          <cell r="O135">
            <v>410</v>
          </cell>
          <cell r="P135" t="str">
            <v>Validado con Errores</v>
          </cell>
          <cell r="Q135" t="str">
            <v>SI</v>
          </cell>
          <cell r="R135">
            <v>43440.63082175926</v>
          </cell>
          <cell r="S135">
            <v>1903</v>
          </cell>
          <cell r="T135" t="str">
            <v>Validado Correctamente</v>
          </cell>
          <cell r="U135" t="str">
            <v>SI</v>
          </cell>
          <cell r="V135">
            <v>43241.616226851853</v>
          </cell>
          <cell r="W135">
            <v>162</v>
          </cell>
          <cell r="X135" t="str">
            <v>Validado Correctamente</v>
          </cell>
          <cell r="Y135" t="str">
            <v>NO</v>
          </cell>
          <cell r="Z135">
            <v>42993.750335648147</v>
          </cell>
          <cell r="AA135">
            <v>24</v>
          </cell>
          <cell r="AB135" t="str">
            <v>Validado Correctamente</v>
          </cell>
          <cell r="AC135" t="str">
            <v>Vacio</v>
          </cell>
          <cell r="AD135">
            <v>43256.426192129627</v>
          </cell>
          <cell r="AE135">
            <v>1</v>
          </cell>
          <cell r="AF135" t="str">
            <v>Validado Correctamente</v>
          </cell>
          <cell r="AG135" t="str">
            <v>NO</v>
          </cell>
          <cell r="AH135">
            <v>43448.717083333337</v>
          </cell>
          <cell r="AI135">
            <v>200</v>
          </cell>
          <cell r="AJ135" t="str">
            <v>Validado Correctamente</v>
          </cell>
          <cell r="AK135" t="str">
            <v>SI</v>
          </cell>
          <cell r="AL135">
            <v>43273.631192129629</v>
          </cell>
          <cell r="AM135">
            <v>9</v>
          </cell>
          <cell r="AN135" t="str">
            <v>Validado Correctamente</v>
          </cell>
          <cell r="AO135" t="str">
            <v>NO</v>
          </cell>
          <cell r="AP135">
            <v>43273.493668981479</v>
          </cell>
          <cell r="AQ135">
            <v>3</v>
          </cell>
          <cell r="AR135" t="str">
            <v>Validado Correctamente</v>
          </cell>
          <cell r="AS135" t="str">
            <v>NO</v>
          </cell>
          <cell r="AT135">
            <v>43269.67428240741</v>
          </cell>
          <cell r="AU135">
            <v>5</v>
          </cell>
          <cell r="AV135" t="str">
            <v>Validado Correctamente</v>
          </cell>
          <cell r="AW135" t="str">
            <v>NO</v>
          </cell>
          <cell r="AX135">
            <v>43273.726840277777</v>
          </cell>
          <cell r="AY135">
            <v>5</v>
          </cell>
          <cell r="AZ135" t="str">
            <v>Validado Correctamente</v>
          </cell>
          <cell r="BA135" t="str">
            <v>NO</v>
          </cell>
          <cell r="BB135">
            <v>43307.638182870367</v>
          </cell>
          <cell r="BC135" t="str">
            <v>CARGUE 0</v>
          </cell>
          <cell r="BD135" t="str">
            <v>Cargue en cero</v>
          </cell>
          <cell r="BE135" t="str">
            <v>SI</v>
          </cell>
          <cell r="BF135">
            <v>43270.472974537035</v>
          </cell>
          <cell r="BG135">
            <v>3</v>
          </cell>
          <cell r="BH135" t="str">
            <v>Validado Correctamente</v>
          </cell>
          <cell r="BI135" t="str">
            <v>NO</v>
          </cell>
          <cell r="BJ135">
            <v>43307.638564814813</v>
          </cell>
          <cell r="BK135" t="str">
            <v>CARGUE 0</v>
          </cell>
          <cell r="BL135" t="str">
            <v>Cargue en cero</v>
          </cell>
          <cell r="BM135" t="str">
            <v>SI</v>
          </cell>
          <cell r="BN135">
            <v>43273.467824074076</v>
          </cell>
          <cell r="BO135">
            <v>10</v>
          </cell>
          <cell r="BP135" t="str">
            <v>Validado Correctamente</v>
          </cell>
          <cell r="BQ135" t="str">
            <v>NO</v>
          </cell>
          <cell r="BR135">
            <v>43266.71806712963</v>
          </cell>
          <cell r="BS135">
            <v>2</v>
          </cell>
          <cell r="BT135" t="str">
            <v>Validado Correctamente</v>
          </cell>
          <cell r="BU135" t="str">
            <v>NO</v>
          </cell>
          <cell r="BV135">
            <v>43278.706134259257</v>
          </cell>
          <cell r="BW135">
            <v>67</v>
          </cell>
          <cell r="BX135" t="str">
            <v>Validado Correctamente</v>
          </cell>
          <cell r="BY135" t="str">
            <v>NO</v>
          </cell>
          <cell r="BZ135">
            <v>43278.474027777775</v>
          </cell>
          <cell r="CA135">
            <v>30</v>
          </cell>
          <cell r="CB135" t="str">
            <v>Validado Correctamente</v>
          </cell>
          <cell r="CC135" t="str">
            <v>NO</v>
          </cell>
          <cell r="CD135">
            <v>43307.639780092592</v>
          </cell>
          <cell r="CE135" t="str">
            <v>CARGUE 0</v>
          </cell>
          <cell r="CF135" t="str">
            <v>Cargue en cero</v>
          </cell>
          <cell r="CG135" t="str">
            <v>SI</v>
          </cell>
          <cell r="CH135">
            <v>43307.64025462963</v>
          </cell>
          <cell r="CI135" t="str">
            <v>CARGUE 0</v>
          </cell>
          <cell r="CJ135" t="str">
            <v>Cargue en cero</v>
          </cell>
          <cell r="CK135" t="str">
            <v>SI</v>
          </cell>
          <cell r="CL135">
            <v>43270.599351851852</v>
          </cell>
          <cell r="CM135">
            <v>2</v>
          </cell>
          <cell r="CN135" t="str">
            <v>Validado Correctamente</v>
          </cell>
          <cell r="CO135" t="str">
            <v>NO</v>
          </cell>
          <cell r="CP135">
            <v>43307.640474537038</v>
          </cell>
          <cell r="CQ135" t="str">
            <v>CARGUE 0</v>
          </cell>
          <cell r="CR135" t="str">
            <v>Cargue en cero</v>
          </cell>
          <cell r="CS135" t="str">
            <v>SI</v>
          </cell>
          <cell r="CT135">
            <v>43307.640740740739</v>
          </cell>
          <cell r="CU135" t="str">
            <v>CARGUE 0</v>
          </cell>
          <cell r="CV135" t="str">
            <v>Cargue en cero</v>
          </cell>
          <cell r="CW135" t="str">
            <v>SI</v>
          </cell>
        </row>
        <row r="136">
          <cell r="A136">
            <v>2711</v>
          </cell>
          <cell r="B136" t="str">
            <v>UNIVERSIDAD CATOLICA DE PEREIRA</v>
          </cell>
          <cell r="C136" t="str">
            <v>PRIVADA</v>
          </cell>
          <cell r="D136" t="str">
            <v>Universidad</v>
          </cell>
          <cell r="E136" t="str">
            <v>Vacio</v>
          </cell>
          <cell r="F136">
            <v>43269.706504629627</v>
          </cell>
          <cell r="G136">
            <v>909</v>
          </cell>
          <cell r="H136" t="str">
            <v>Validado Correctamente</v>
          </cell>
          <cell r="I136" t="str">
            <v>NO</v>
          </cell>
          <cell r="J136">
            <v>43270.720937500002</v>
          </cell>
          <cell r="K136">
            <v>765</v>
          </cell>
          <cell r="L136" t="str">
            <v>Validado Correctamente</v>
          </cell>
          <cell r="M136" t="str">
            <v>NO</v>
          </cell>
          <cell r="N136">
            <v>43271.406898148147</v>
          </cell>
          <cell r="O136">
            <v>690</v>
          </cell>
          <cell r="P136" t="str">
            <v>Validado Correctamente</v>
          </cell>
          <cell r="Q136" t="str">
            <v>NO</v>
          </cell>
          <cell r="R136">
            <v>43343.493564814817</v>
          </cell>
          <cell r="S136">
            <v>3298</v>
          </cell>
          <cell r="T136" t="str">
            <v>Validado Correctamente</v>
          </cell>
          <cell r="U136" t="str">
            <v>SI</v>
          </cell>
          <cell r="V136">
            <v>43272.460740740738</v>
          </cell>
          <cell r="W136">
            <v>435</v>
          </cell>
          <cell r="X136" t="str">
            <v>Validado Correctamente</v>
          </cell>
          <cell r="Y136" t="str">
            <v>NO</v>
          </cell>
          <cell r="Z136">
            <v>43070.692152777781</v>
          </cell>
          <cell r="AA136">
            <v>24</v>
          </cell>
          <cell r="AB136" t="str">
            <v>Validado Correctamente</v>
          </cell>
          <cell r="AC136" t="str">
            <v>SI</v>
          </cell>
          <cell r="AD136" t="str">
            <v>Vacio</v>
          </cell>
          <cell r="AE136" t="str">
            <v>Vacio</v>
          </cell>
          <cell r="AF136" t="str">
            <v>Vacio</v>
          </cell>
          <cell r="AG136" t="str">
            <v>Vacio</v>
          </cell>
          <cell r="AH136">
            <v>43454.434525462966</v>
          </cell>
          <cell r="AI136">
            <v>256</v>
          </cell>
          <cell r="AJ136" t="str">
            <v>Validado Correctamente</v>
          </cell>
          <cell r="AK136" t="str">
            <v>SI</v>
          </cell>
          <cell r="AL136">
            <v>43280.755046296297</v>
          </cell>
          <cell r="AM136">
            <v>3</v>
          </cell>
          <cell r="AN136" t="str">
            <v>Validado Correctamente</v>
          </cell>
          <cell r="AO136" t="str">
            <v>NO</v>
          </cell>
          <cell r="AP136">
            <v>43280.765185185184</v>
          </cell>
          <cell r="AQ136">
            <v>27</v>
          </cell>
          <cell r="AR136" t="str">
            <v>Validado Correctamente</v>
          </cell>
          <cell r="AS136" t="str">
            <v>NO</v>
          </cell>
          <cell r="AT136">
            <v>43280.78570601852</v>
          </cell>
          <cell r="AU136">
            <v>21</v>
          </cell>
          <cell r="AV136" t="str">
            <v>Validado Correctamente</v>
          </cell>
          <cell r="AW136" t="str">
            <v>NO</v>
          </cell>
          <cell r="AX136" t="str">
            <v>Vacio</v>
          </cell>
          <cell r="AY136" t="str">
            <v>Vacio</v>
          </cell>
          <cell r="AZ136" t="str">
            <v>Validado con Errores</v>
          </cell>
          <cell r="BA136" t="str">
            <v>Vacio</v>
          </cell>
          <cell r="BB136" t="str">
            <v>Vacio</v>
          </cell>
          <cell r="BC136" t="str">
            <v>Vacio</v>
          </cell>
          <cell r="BD136" t="str">
            <v>Vacio</v>
          </cell>
          <cell r="BE136" t="str">
            <v>Vacio</v>
          </cell>
          <cell r="BF136">
            <v>43293.718506944446</v>
          </cell>
          <cell r="BG136">
            <v>3</v>
          </cell>
          <cell r="BH136" t="str">
            <v>Validado Correctamente</v>
          </cell>
          <cell r="BI136" t="str">
            <v>SI</v>
          </cell>
          <cell r="BJ136" t="str">
            <v>Vacio</v>
          </cell>
          <cell r="BK136" t="str">
            <v>Vacio</v>
          </cell>
          <cell r="BL136" t="str">
            <v>Vacio</v>
          </cell>
          <cell r="BM136" t="str">
            <v>Vacio</v>
          </cell>
          <cell r="BN136">
            <v>43280.747291666667</v>
          </cell>
          <cell r="BO136">
            <v>31</v>
          </cell>
          <cell r="BP136" t="str">
            <v>Validado Correctamente</v>
          </cell>
          <cell r="BQ136" t="str">
            <v>NO</v>
          </cell>
          <cell r="BR136" t="str">
            <v>Vacio</v>
          </cell>
          <cell r="BS136" t="str">
            <v>Vacio</v>
          </cell>
          <cell r="BT136" t="str">
            <v>Validado con Errores</v>
          </cell>
          <cell r="BU136" t="str">
            <v>Vacio</v>
          </cell>
          <cell r="BV136">
            <v>43278.505173611113</v>
          </cell>
          <cell r="BW136">
            <v>106</v>
          </cell>
          <cell r="BX136" t="str">
            <v>Validado Correctamente</v>
          </cell>
          <cell r="BY136" t="str">
            <v>NO</v>
          </cell>
          <cell r="BZ136">
            <v>43281.950925925928</v>
          </cell>
          <cell r="CA136">
            <v>56</v>
          </cell>
          <cell r="CB136" t="str">
            <v>Validado Correctamente</v>
          </cell>
          <cell r="CC136" t="str">
            <v>Vacio</v>
          </cell>
          <cell r="CD136">
            <v>43281.860358796293</v>
          </cell>
          <cell r="CE136">
            <v>8</v>
          </cell>
          <cell r="CF136" t="str">
            <v>Validado Correctamente</v>
          </cell>
          <cell r="CG136" t="str">
            <v>Vacio</v>
          </cell>
          <cell r="CH136" t="str">
            <v>Vacio</v>
          </cell>
          <cell r="CI136" t="str">
            <v>Vacio</v>
          </cell>
          <cell r="CJ136" t="str">
            <v>Validado con Errores</v>
          </cell>
          <cell r="CK136" t="str">
            <v>Vacio</v>
          </cell>
          <cell r="CL136">
            <v>43281.87091435185</v>
          </cell>
          <cell r="CM136">
            <v>0</v>
          </cell>
          <cell r="CN136" t="str">
            <v>Validado Correctamente</v>
          </cell>
          <cell r="CO136" t="str">
            <v>Vacio</v>
          </cell>
          <cell r="CP136">
            <v>43295.487685185188</v>
          </cell>
          <cell r="CQ136">
            <v>95</v>
          </cell>
          <cell r="CR136" t="str">
            <v>Validado Correctamente</v>
          </cell>
          <cell r="CS136" t="str">
            <v>SI</v>
          </cell>
          <cell r="CT136">
            <v>43295.477175925924</v>
          </cell>
          <cell r="CU136">
            <v>0</v>
          </cell>
          <cell r="CV136" t="str">
            <v>Validado Correctamente</v>
          </cell>
          <cell r="CW136" t="str">
            <v>SI</v>
          </cell>
        </row>
        <row r="137">
          <cell r="A137">
            <v>2712</v>
          </cell>
          <cell r="B137" t="str">
            <v>FUNDACION UNIVERSITARIA KONRAD LORENZ</v>
          </cell>
          <cell r="C137" t="str">
            <v>PRIVADA</v>
          </cell>
          <cell r="D137" t="str">
            <v>Institución Universitaria/Escuela Tecnológica</v>
          </cell>
          <cell r="E137" t="str">
            <v>Vacio</v>
          </cell>
          <cell r="F137">
            <v>43292.76425925926</v>
          </cell>
          <cell r="G137">
            <v>1083</v>
          </cell>
          <cell r="H137" t="str">
            <v>Validado Correctamente</v>
          </cell>
          <cell r="I137" t="str">
            <v>SI</v>
          </cell>
          <cell r="J137">
            <v>43293.394583333335</v>
          </cell>
          <cell r="K137">
            <v>1046</v>
          </cell>
          <cell r="L137" t="str">
            <v>Validado Correctamente</v>
          </cell>
          <cell r="M137" t="str">
            <v>SI</v>
          </cell>
          <cell r="N137">
            <v>43292.542407407411</v>
          </cell>
          <cell r="O137">
            <v>771</v>
          </cell>
          <cell r="P137" t="str">
            <v>Validado Correctamente</v>
          </cell>
          <cell r="Q137" t="str">
            <v>SI</v>
          </cell>
          <cell r="R137">
            <v>43293.450300925928</v>
          </cell>
          <cell r="S137">
            <v>3654</v>
          </cell>
          <cell r="T137" t="str">
            <v>Validado Correctamente</v>
          </cell>
          <cell r="U137" t="str">
            <v>SI</v>
          </cell>
          <cell r="V137">
            <v>43290.680752314816</v>
          </cell>
          <cell r="W137">
            <v>420</v>
          </cell>
          <cell r="X137" t="str">
            <v>Validado Correctamente</v>
          </cell>
          <cell r="Y137" t="str">
            <v>NO</v>
          </cell>
          <cell r="Z137">
            <v>42990.737291666665</v>
          </cell>
          <cell r="AA137">
            <v>14</v>
          </cell>
          <cell r="AB137" t="str">
            <v>Validado Correctamente</v>
          </cell>
          <cell r="AC137" t="str">
            <v>NO</v>
          </cell>
          <cell r="AD137" t="str">
            <v>Vacio</v>
          </cell>
          <cell r="AE137" t="str">
            <v>Vacio</v>
          </cell>
          <cell r="AF137" t="str">
            <v>Vacio</v>
          </cell>
          <cell r="AG137" t="str">
            <v>Vacio</v>
          </cell>
          <cell r="AH137">
            <v>43256.647858796299</v>
          </cell>
          <cell r="AI137">
            <v>285</v>
          </cell>
          <cell r="AJ137" t="str">
            <v>Validado Correctamente</v>
          </cell>
          <cell r="AK137" t="str">
            <v>NO</v>
          </cell>
          <cell r="AL137">
            <v>43280.755046296297</v>
          </cell>
          <cell r="AM137">
            <v>7</v>
          </cell>
          <cell r="AN137" t="str">
            <v>Validado Correctamente</v>
          </cell>
          <cell r="AO137" t="str">
            <v>NO</v>
          </cell>
          <cell r="AP137">
            <v>43276.482488425929</v>
          </cell>
          <cell r="AQ137">
            <v>9</v>
          </cell>
          <cell r="AR137" t="str">
            <v>Validado Correctamente</v>
          </cell>
          <cell r="AS137" t="str">
            <v>NO</v>
          </cell>
          <cell r="AT137">
            <v>43276.482499999998</v>
          </cell>
          <cell r="AU137">
            <v>11</v>
          </cell>
          <cell r="AV137" t="str">
            <v>Validado Correctamente</v>
          </cell>
          <cell r="AW137" t="str">
            <v>NO</v>
          </cell>
          <cell r="AX137">
            <v>43280.755069444444</v>
          </cell>
          <cell r="AY137">
            <v>11</v>
          </cell>
          <cell r="AZ137" t="str">
            <v>Validado Correctamente</v>
          </cell>
          <cell r="BA137" t="str">
            <v>NO</v>
          </cell>
          <cell r="BB137">
            <v>43276.482604166667</v>
          </cell>
          <cell r="BC137">
            <v>3</v>
          </cell>
          <cell r="BD137" t="str">
            <v>Validado Correctamente</v>
          </cell>
          <cell r="BE137" t="str">
            <v>NO</v>
          </cell>
          <cell r="BF137">
            <v>43276.482615740744</v>
          </cell>
          <cell r="BG137">
            <v>4</v>
          </cell>
          <cell r="BH137" t="str">
            <v>Validado Correctamente</v>
          </cell>
          <cell r="BI137" t="str">
            <v>NO</v>
          </cell>
          <cell r="BJ137">
            <v>43308.793217592596</v>
          </cell>
          <cell r="BK137" t="str">
            <v>CARGUE 0</v>
          </cell>
          <cell r="BL137" t="str">
            <v>Cargue en cero</v>
          </cell>
          <cell r="BM137" t="str">
            <v>SI</v>
          </cell>
          <cell r="BN137">
            <v>43277.49900462963</v>
          </cell>
          <cell r="BO137">
            <v>13</v>
          </cell>
          <cell r="BP137" t="str">
            <v>Validado Correctamente</v>
          </cell>
          <cell r="BQ137" t="str">
            <v>NO</v>
          </cell>
          <cell r="BR137">
            <v>43280.755115740743</v>
          </cell>
          <cell r="BS137">
            <v>55</v>
          </cell>
          <cell r="BT137" t="str">
            <v>Validado Correctamente</v>
          </cell>
          <cell r="BU137" t="str">
            <v>NO</v>
          </cell>
          <cell r="BV137">
            <v>43280.775104166663</v>
          </cell>
          <cell r="BW137">
            <v>3</v>
          </cell>
          <cell r="BX137" t="str">
            <v>Validado Correctamente</v>
          </cell>
          <cell r="BY137" t="str">
            <v>NO</v>
          </cell>
          <cell r="BZ137">
            <v>43273.391412037039</v>
          </cell>
          <cell r="CA137">
            <v>6</v>
          </cell>
          <cell r="CB137" t="str">
            <v>Validado Correctamente</v>
          </cell>
          <cell r="CC137" t="str">
            <v>NO</v>
          </cell>
          <cell r="CD137">
            <v>43278.400081018517</v>
          </cell>
          <cell r="CE137">
            <v>3</v>
          </cell>
          <cell r="CF137" t="str">
            <v>Validado Correctamente</v>
          </cell>
          <cell r="CG137" t="str">
            <v>NO</v>
          </cell>
          <cell r="CH137">
            <v>43277.788263888891</v>
          </cell>
          <cell r="CI137">
            <v>1</v>
          </cell>
          <cell r="CJ137" t="str">
            <v>Validado Correctamente</v>
          </cell>
          <cell r="CK137" t="str">
            <v>NO</v>
          </cell>
          <cell r="CL137">
            <v>43307.650277777779</v>
          </cell>
          <cell r="CM137" t="str">
            <v>CARGUE 0</v>
          </cell>
          <cell r="CN137" t="str">
            <v>Cargue en cero</v>
          </cell>
          <cell r="CO137" t="str">
            <v>SI</v>
          </cell>
          <cell r="CP137">
            <v>43290.792210648149</v>
          </cell>
          <cell r="CQ137">
            <v>139</v>
          </cell>
          <cell r="CR137" t="str">
            <v>Validado Correctamente</v>
          </cell>
          <cell r="CS137" t="str">
            <v>SI</v>
          </cell>
          <cell r="CT137">
            <v>43278.731261574074</v>
          </cell>
          <cell r="CU137">
            <v>19</v>
          </cell>
          <cell r="CV137" t="str">
            <v>Validado Correctamente</v>
          </cell>
          <cell r="CW137" t="str">
            <v>NO</v>
          </cell>
        </row>
        <row r="138">
          <cell r="A138">
            <v>2713</v>
          </cell>
          <cell r="B138" t="str">
            <v>FUNDACION UNIVERSITARIA LOS LIBERTADORES</v>
          </cell>
          <cell r="C138" t="str">
            <v>PRIVADA</v>
          </cell>
          <cell r="D138" t="str">
            <v>Institución Universitaria/Escuela Tecnológica</v>
          </cell>
          <cell r="E138" t="str">
            <v>Vacio</v>
          </cell>
          <cell r="F138">
            <v>43281.449675925927</v>
          </cell>
          <cell r="G138">
            <v>1855</v>
          </cell>
          <cell r="H138" t="str">
            <v>Validado Correctamente</v>
          </cell>
          <cell r="I138" t="str">
            <v>Vacio</v>
          </cell>
          <cell r="J138">
            <v>43281.474363425928</v>
          </cell>
          <cell r="K138">
            <v>1749</v>
          </cell>
          <cell r="L138" t="str">
            <v>Validado Correctamente</v>
          </cell>
          <cell r="M138" t="str">
            <v>Vacio</v>
          </cell>
          <cell r="N138">
            <v>43446.488993055558</v>
          </cell>
          <cell r="O138">
            <v>1447</v>
          </cell>
          <cell r="P138" t="str">
            <v>Validado Correctamente</v>
          </cell>
          <cell r="Q138" t="str">
            <v>SI</v>
          </cell>
          <cell r="R138">
            <v>43446.521898148145</v>
          </cell>
          <cell r="S138">
            <v>9247</v>
          </cell>
          <cell r="T138" t="str">
            <v>Validado Correctamente</v>
          </cell>
          <cell r="U138" t="str">
            <v>SI</v>
          </cell>
          <cell r="V138">
            <v>43445.7340625</v>
          </cell>
          <cell r="W138">
            <v>1687</v>
          </cell>
          <cell r="X138" t="str">
            <v>Validado Correctamente</v>
          </cell>
          <cell r="Y138" t="str">
            <v>SI</v>
          </cell>
          <cell r="Z138">
            <v>42990.500127314815</v>
          </cell>
          <cell r="AA138">
            <v>31</v>
          </cell>
          <cell r="AB138" t="str">
            <v>Validado Correctamente</v>
          </cell>
          <cell r="AC138" t="str">
            <v>NO</v>
          </cell>
          <cell r="AD138">
            <v>43280.649745370371</v>
          </cell>
          <cell r="AE138">
            <v>1</v>
          </cell>
          <cell r="AF138" t="str">
            <v>Validado Correctamente</v>
          </cell>
          <cell r="AG138" t="str">
            <v>NO</v>
          </cell>
          <cell r="AH138">
            <v>43406.515740740739</v>
          </cell>
          <cell r="AI138">
            <v>703</v>
          </cell>
          <cell r="AJ138" t="str">
            <v>Validado Correctamente</v>
          </cell>
          <cell r="AK138" t="str">
            <v>SI</v>
          </cell>
          <cell r="AL138">
            <v>43272.481481481482</v>
          </cell>
          <cell r="AM138">
            <v>2</v>
          </cell>
          <cell r="AN138" t="str">
            <v>Validado Correctamente</v>
          </cell>
          <cell r="AO138" t="str">
            <v>NO</v>
          </cell>
          <cell r="AP138">
            <v>43280.638333333336</v>
          </cell>
          <cell r="AQ138">
            <v>12</v>
          </cell>
          <cell r="AR138" t="str">
            <v>Validado Correctamente</v>
          </cell>
          <cell r="AS138" t="str">
            <v>NO</v>
          </cell>
          <cell r="AT138">
            <v>43271.608356481483</v>
          </cell>
          <cell r="AU138">
            <v>10</v>
          </cell>
          <cell r="AV138" t="str">
            <v>Validado Correctamente</v>
          </cell>
          <cell r="AW138" t="str">
            <v>NO</v>
          </cell>
          <cell r="AX138">
            <v>43280.796585648146</v>
          </cell>
          <cell r="AY138">
            <v>76</v>
          </cell>
          <cell r="AZ138" t="str">
            <v>Validado Correctamente</v>
          </cell>
          <cell r="BA138" t="str">
            <v>NO</v>
          </cell>
          <cell r="BB138">
            <v>43280.669189814813</v>
          </cell>
          <cell r="BC138" t="str">
            <v>CARGUE 0</v>
          </cell>
          <cell r="BD138" t="str">
            <v>Cargue en cero</v>
          </cell>
          <cell r="BE138" t="str">
            <v>NO</v>
          </cell>
          <cell r="BF138">
            <v>43272.481539351851</v>
          </cell>
          <cell r="BG138">
            <v>1</v>
          </cell>
          <cell r="BH138" t="str">
            <v>Validado Correctamente</v>
          </cell>
          <cell r="BI138" t="str">
            <v>NO</v>
          </cell>
          <cell r="BJ138">
            <v>43280.668993055559</v>
          </cell>
          <cell r="BK138" t="str">
            <v>CARGUE 0</v>
          </cell>
          <cell r="BL138" t="str">
            <v>Cargue en cero</v>
          </cell>
          <cell r="BM138" t="str">
            <v>NO</v>
          </cell>
          <cell r="BN138">
            <v>43278.673946759256</v>
          </cell>
          <cell r="BO138">
            <v>15</v>
          </cell>
          <cell r="BP138" t="str">
            <v>Validado Correctamente</v>
          </cell>
          <cell r="BQ138" t="str">
            <v>NO</v>
          </cell>
          <cell r="BR138">
            <v>43276.50409722222</v>
          </cell>
          <cell r="BS138">
            <v>47</v>
          </cell>
          <cell r="BT138" t="str">
            <v>Validado Correctamente</v>
          </cell>
          <cell r="BU138" t="str">
            <v>NO</v>
          </cell>
          <cell r="BV138">
            <v>43278.674027777779</v>
          </cell>
          <cell r="BW138">
            <v>62</v>
          </cell>
          <cell r="BX138" t="str">
            <v>Validado Correctamente</v>
          </cell>
          <cell r="BY138" t="str">
            <v>NO</v>
          </cell>
          <cell r="BZ138">
            <v>43279.760949074072</v>
          </cell>
          <cell r="CA138">
            <v>7</v>
          </cell>
          <cell r="CB138" t="str">
            <v>Validado Correctamente</v>
          </cell>
          <cell r="CC138" t="str">
            <v>NO</v>
          </cell>
          <cell r="CD138">
            <v>43280.669444444444</v>
          </cell>
          <cell r="CE138" t="str">
            <v>CARGUE 0</v>
          </cell>
          <cell r="CF138" t="str">
            <v>Cargue en cero</v>
          </cell>
          <cell r="CG138" t="str">
            <v>NO</v>
          </cell>
          <cell r="CH138">
            <v>43273.726736111108</v>
          </cell>
          <cell r="CI138">
            <v>10</v>
          </cell>
          <cell r="CJ138" t="str">
            <v>Validado Correctamente</v>
          </cell>
          <cell r="CK138" t="str">
            <v>NO</v>
          </cell>
          <cell r="CL138">
            <v>43278.642696759256</v>
          </cell>
          <cell r="CM138">
            <v>6</v>
          </cell>
          <cell r="CN138" t="str">
            <v>Validado Correctamente</v>
          </cell>
          <cell r="CO138" t="str">
            <v>NO</v>
          </cell>
          <cell r="CP138">
            <v>43277.470925925925</v>
          </cell>
          <cell r="CQ138">
            <v>45</v>
          </cell>
          <cell r="CR138" t="str">
            <v>Validado Correctamente</v>
          </cell>
          <cell r="CS138" t="str">
            <v>NO</v>
          </cell>
          <cell r="CT138">
            <v>43280.669537037036</v>
          </cell>
          <cell r="CU138" t="str">
            <v>CARGUE 0</v>
          </cell>
          <cell r="CV138" t="str">
            <v>Cargue en cero</v>
          </cell>
          <cell r="CW138" t="str">
            <v>NO</v>
          </cell>
        </row>
        <row r="139">
          <cell r="A139">
            <v>2715</v>
          </cell>
          <cell r="B139" t="str">
            <v>FUNDACION UNIVERSITARIA DE POPAYAN</v>
          </cell>
          <cell r="C139" t="str">
            <v>PRIVADA</v>
          </cell>
          <cell r="D139" t="str">
            <v>Institución Universitaria/Escuela Tecnológica</v>
          </cell>
          <cell r="E139" t="str">
            <v>Vacio</v>
          </cell>
          <cell r="F139">
            <v>43241.802939814814</v>
          </cell>
          <cell r="G139">
            <v>1312</v>
          </cell>
          <cell r="H139" t="str">
            <v>Validado Correctamente</v>
          </cell>
          <cell r="I139" t="str">
            <v>NO</v>
          </cell>
          <cell r="J139">
            <v>43242.614340277774</v>
          </cell>
          <cell r="K139">
            <v>1238</v>
          </cell>
          <cell r="L139" t="str">
            <v>Validado Correctamente</v>
          </cell>
          <cell r="M139" t="str">
            <v>NO</v>
          </cell>
          <cell r="N139">
            <v>43260.557060185187</v>
          </cell>
          <cell r="O139">
            <v>1042</v>
          </cell>
          <cell r="P139" t="str">
            <v>Validado Correctamente</v>
          </cell>
          <cell r="Q139" t="str">
            <v>NO</v>
          </cell>
          <cell r="R139">
            <v>43262.985983796294</v>
          </cell>
          <cell r="S139">
            <v>6687</v>
          </cell>
          <cell r="T139" t="str">
            <v>Validado Correctamente</v>
          </cell>
          <cell r="U139" t="str">
            <v>NO</v>
          </cell>
          <cell r="V139">
            <v>43403.491689814815</v>
          </cell>
          <cell r="W139">
            <v>319</v>
          </cell>
          <cell r="X139" t="str">
            <v>Validado Correctamente</v>
          </cell>
          <cell r="Y139" t="str">
            <v>SI</v>
          </cell>
          <cell r="Z139" t="str">
            <v>Vacio</v>
          </cell>
          <cell r="AA139" t="str">
            <v>Vacio</v>
          </cell>
          <cell r="AB139" t="str">
            <v>Vacio</v>
          </cell>
          <cell r="AC139" t="str">
            <v>Vacio</v>
          </cell>
          <cell r="AD139" t="str">
            <v>Vacio</v>
          </cell>
          <cell r="AE139" t="str">
            <v>Vacio</v>
          </cell>
          <cell r="AF139" t="str">
            <v>Vacio</v>
          </cell>
          <cell r="AG139" t="str">
            <v>Vacio</v>
          </cell>
          <cell r="AH139">
            <v>43354.343819444446</v>
          </cell>
          <cell r="AI139">
            <v>446</v>
          </cell>
          <cell r="AJ139" t="str">
            <v>Validado Correctamente</v>
          </cell>
          <cell r="AK139" t="str">
            <v>SI</v>
          </cell>
          <cell r="AL139" t="str">
            <v>Vacio</v>
          </cell>
          <cell r="AM139" t="str">
            <v>Vacio</v>
          </cell>
          <cell r="AN139" t="str">
            <v>Vacio</v>
          </cell>
          <cell r="AO139" t="str">
            <v>Vacio</v>
          </cell>
          <cell r="AP139" t="str">
            <v>Vacio</v>
          </cell>
          <cell r="AQ139" t="str">
            <v>Vacio</v>
          </cell>
          <cell r="AR139" t="str">
            <v>Vacio</v>
          </cell>
          <cell r="AS139" t="str">
            <v>Vacio</v>
          </cell>
          <cell r="AT139" t="str">
            <v>Vacio</v>
          </cell>
          <cell r="AU139" t="str">
            <v>Vacio</v>
          </cell>
          <cell r="AV139" t="str">
            <v>Vacio</v>
          </cell>
          <cell r="AW139" t="str">
            <v>Vacio</v>
          </cell>
          <cell r="AX139" t="str">
            <v>Vacio</v>
          </cell>
          <cell r="AY139" t="str">
            <v>Vacio</v>
          </cell>
          <cell r="AZ139" t="str">
            <v>Vacio</v>
          </cell>
          <cell r="BA139" t="str">
            <v>Vacio</v>
          </cell>
          <cell r="BB139" t="str">
            <v>Vacio</v>
          </cell>
          <cell r="BC139" t="str">
            <v>Vacio</v>
          </cell>
          <cell r="BD139" t="str">
            <v>Vacio</v>
          </cell>
          <cell r="BE139" t="str">
            <v>Vacio</v>
          </cell>
          <cell r="BF139" t="str">
            <v>Vacio</v>
          </cell>
          <cell r="BG139" t="str">
            <v>Vacio</v>
          </cell>
          <cell r="BH139" t="str">
            <v>Vacio</v>
          </cell>
          <cell r="BI139" t="str">
            <v>Vacio</v>
          </cell>
          <cell r="BJ139" t="str">
            <v>Vacio</v>
          </cell>
          <cell r="BK139" t="str">
            <v>Vacio</v>
          </cell>
          <cell r="BL139" t="str">
            <v>Vacio</v>
          </cell>
          <cell r="BM139" t="str">
            <v>Vacio</v>
          </cell>
          <cell r="BN139" t="str">
            <v>Vacio</v>
          </cell>
          <cell r="BO139" t="str">
            <v>Vacio</v>
          </cell>
          <cell r="BP139" t="str">
            <v>Vacio</v>
          </cell>
          <cell r="BQ139" t="str">
            <v>Vacio</v>
          </cell>
          <cell r="BR139" t="str">
            <v>Vacio</v>
          </cell>
          <cell r="BS139" t="str">
            <v>Vacio</v>
          </cell>
          <cell r="BT139" t="str">
            <v>Vacio</v>
          </cell>
          <cell r="BU139" t="str">
            <v>Vacio</v>
          </cell>
          <cell r="BV139" t="str">
            <v>Vacio</v>
          </cell>
          <cell r="BW139" t="str">
            <v>Vacio</v>
          </cell>
          <cell r="BX139" t="str">
            <v>Vacio</v>
          </cell>
          <cell r="BY139" t="str">
            <v>Vacio</v>
          </cell>
          <cell r="BZ139" t="str">
            <v>Vacio</v>
          </cell>
          <cell r="CA139" t="str">
            <v>Vacio</v>
          </cell>
          <cell r="CB139" t="str">
            <v>Vacio</v>
          </cell>
          <cell r="CC139" t="str">
            <v>Vacio</v>
          </cell>
          <cell r="CD139" t="str">
            <v>Vacio</v>
          </cell>
          <cell r="CE139" t="str">
            <v>Vacio</v>
          </cell>
          <cell r="CF139" t="str">
            <v>Vacio</v>
          </cell>
          <cell r="CG139" t="str">
            <v>Vacio</v>
          </cell>
          <cell r="CH139" t="str">
            <v>Vacio</v>
          </cell>
          <cell r="CI139" t="str">
            <v>Vacio</v>
          </cell>
          <cell r="CJ139" t="str">
            <v>Vacio</v>
          </cell>
          <cell r="CK139" t="str">
            <v>Vacio</v>
          </cell>
          <cell r="CL139" t="str">
            <v>Vacio</v>
          </cell>
          <cell r="CM139" t="str">
            <v>Vacio</v>
          </cell>
          <cell r="CN139" t="str">
            <v>Vacio</v>
          </cell>
          <cell r="CO139" t="str">
            <v>Vacio</v>
          </cell>
          <cell r="CP139" t="str">
            <v>Vacio</v>
          </cell>
          <cell r="CQ139" t="str">
            <v>Vacio</v>
          </cell>
          <cell r="CR139" t="str">
            <v>Vacio</v>
          </cell>
          <cell r="CS139" t="str">
            <v>Vacio</v>
          </cell>
          <cell r="CT139" t="str">
            <v>Vacio</v>
          </cell>
          <cell r="CU139" t="str">
            <v>Vacio</v>
          </cell>
          <cell r="CV139" t="str">
            <v>Vacio</v>
          </cell>
          <cell r="CW139" t="str">
            <v>Vacio</v>
          </cell>
        </row>
        <row r="140">
          <cell r="A140">
            <v>2719</v>
          </cell>
          <cell r="B140" t="str">
            <v>UNIVERSIDAD CATÓLICA LUIS AMIGÓ-FUNLAM</v>
          </cell>
          <cell r="C140" t="str">
            <v>PRIVADA</v>
          </cell>
          <cell r="D140" t="str">
            <v>Universidad</v>
          </cell>
          <cell r="E140" t="str">
            <v>Vacio</v>
          </cell>
          <cell r="F140">
            <v>43250.37568287037</v>
          </cell>
          <cell r="G140">
            <v>3764</v>
          </cell>
          <cell r="H140" t="str">
            <v>Validado Correctamente</v>
          </cell>
          <cell r="I140" t="str">
            <v>NO</v>
          </cell>
          <cell r="J140">
            <v>43250.413287037038</v>
          </cell>
          <cell r="K140">
            <v>2930</v>
          </cell>
          <cell r="L140" t="str">
            <v>Validado Correctamente</v>
          </cell>
          <cell r="M140" t="str">
            <v>NO</v>
          </cell>
          <cell r="N140">
            <v>43250.551666666666</v>
          </cell>
          <cell r="O140">
            <v>2487</v>
          </cell>
          <cell r="P140" t="str">
            <v>Validado Correctamente</v>
          </cell>
          <cell r="Q140" t="str">
            <v>NO</v>
          </cell>
          <cell r="R140">
            <v>43361.573622685188</v>
          </cell>
          <cell r="S140">
            <v>17307</v>
          </cell>
          <cell r="T140" t="str">
            <v>Validado Correctamente</v>
          </cell>
          <cell r="U140" t="str">
            <v>SI</v>
          </cell>
          <cell r="V140">
            <v>43272.376921296294</v>
          </cell>
          <cell r="W140">
            <v>1160</v>
          </cell>
          <cell r="X140" t="str">
            <v>Validado Correctamente</v>
          </cell>
          <cell r="Y140" t="str">
            <v>NO</v>
          </cell>
          <cell r="Z140">
            <v>43021.675821759258</v>
          </cell>
          <cell r="AA140">
            <v>125</v>
          </cell>
          <cell r="AB140" t="str">
            <v>Validado Correctamente</v>
          </cell>
          <cell r="AC140" t="str">
            <v>SI</v>
          </cell>
          <cell r="AD140">
            <v>43272.334143518521</v>
          </cell>
          <cell r="AE140">
            <v>1</v>
          </cell>
          <cell r="AF140" t="str">
            <v>Validado Correctamente</v>
          </cell>
          <cell r="AG140" t="str">
            <v>NO</v>
          </cell>
          <cell r="AH140">
            <v>43271.788090277776</v>
          </cell>
          <cell r="AI140">
            <v>943</v>
          </cell>
          <cell r="AJ140" t="str">
            <v>Validado Correctamente</v>
          </cell>
          <cell r="AK140" t="str">
            <v>NO</v>
          </cell>
          <cell r="AL140" t="str">
            <v>Vacio</v>
          </cell>
          <cell r="AM140" t="str">
            <v>Vacio</v>
          </cell>
          <cell r="AN140" t="str">
            <v>Vacio</v>
          </cell>
          <cell r="AO140" t="str">
            <v>Vacio</v>
          </cell>
          <cell r="AP140">
            <v>43270.757488425923</v>
          </cell>
          <cell r="AQ140">
            <v>12</v>
          </cell>
          <cell r="AR140" t="str">
            <v>Validado Correctamente</v>
          </cell>
          <cell r="AS140" t="str">
            <v>NO</v>
          </cell>
          <cell r="AT140">
            <v>43269.379421296297</v>
          </cell>
          <cell r="AU140">
            <v>9</v>
          </cell>
          <cell r="AV140" t="str">
            <v>Validado Correctamente</v>
          </cell>
          <cell r="AW140" t="str">
            <v>NO</v>
          </cell>
          <cell r="AX140">
            <v>43272.44021990741</v>
          </cell>
          <cell r="AY140">
            <v>57</v>
          </cell>
          <cell r="AZ140" t="str">
            <v>Validado Correctamente</v>
          </cell>
          <cell r="BA140" t="str">
            <v>NO</v>
          </cell>
          <cell r="BB140" t="str">
            <v>Vacio</v>
          </cell>
          <cell r="BC140" t="str">
            <v>Vacio</v>
          </cell>
          <cell r="BD140" t="str">
            <v>Vacio</v>
          </cell>
          <cell r="BE140" t="str">
            <v>Vacio</v>
          </cell>
          <cell r="BF140">
            <v>43273.747708333336</v>
          </cell>
          <cell r="BG140">
            <v>4</v>
          </cell>
          <cell r="BH140" t="str">
            <v>Validado Correctamente</v>
          </cell>
          <cell r="BI140" t="str">
            <v>NO</v>
          </cell>
          <cell r="BJ140" t="str">
            <v>Vacio</v>
          </cell>
          <cell r="BK140" t="str">
            <v>Vacio</v>
          </cell>
          <cell r="BL140" t="str">
            <v>Vacio</v>
          </cell>
          <cell r="BM140" t="str">
            <v>Vacio</v>
          </cell>
          <cell r="BN140">
            <v>43273.679050925923</v>
          </cell>
          <cell r="BO140">
            <v>16</v>
          </cell>
          <cell r="BP140" t="str">
            <v>Validado Correctamente</v>
          </cell>
          <cell r="BQ140" t="str">
            <v>NO</v>
          </cell>
          <cell r="BR140">
            <v>43271.777719907404</v>
          </cell>
          <cell r="BS140">
            <v>81</v>
          </cell>
          <cell r="BT140" t="str">
            <v>Validado Correctamente</v>
          </cell>
          <cell r="BU140" t="str">
            <v>NO</v>
          </cell>
          <cell r="BV140">
            <v>43269.358124999999</v>
          </cell>
          <cell r="BW140">
            <v>80</v>
          </cell>
          <cell r="BX140" t="str">
            <v>Validado Correctamente</v>
          </cell>
          <cell r="BY140" t="str">
            <v>NO</v>
          </cell>
          <cell r="BZ140">
            <v>43271.668946759259</v>
          </cell>
          <cell r="CA140">
            <v>196</v>
          </cell>
          <cell r="CB140" t="str">
            <v>Validado Correctamente</v>
          </cell>
          <cell r="CC140" t="str">
            <v>NO</v>
          </cell>
          <cell r="CD140">
            <v>43273.514837962961</v>
          </cell>
          <cell r="CE140">
            <v>60</v>
          </cell>
          <cell r="CF140" t="str">
            <v>Validado Correctamente</v>
          </cell>
          <cell r="CG140" t="str">
            <v>NO</v>
          </cell>
          <cell r="CH140" t="str">
            <v>Vacio</v>
          </cell>
          <cell r="CI140" t="str">
            <v>Vacio</v>
          </cell>
          <cell r="CJ140" t="str">
            <v>Vacio</v>
          </cell>
          <cell r="CK140" t="str">
            <v>Vacio</v>
          </cell>
          <cell r="CL140">
            <v>43273.515046296299</v>
          </cell>
          <cell r="CM140">
            <v>1</v>
          </cell>
          <cell r="CN140" t="str">
            <v>Validado Correctamente</v>
          </cell>
          <cell r="CO140" t="str">
            <v>NO</v>
          </cell>
          <cell r="CP140" t="str">
            <v>Vacio</v>
          </cell>
          <cell r="CQ140" t="str">
            <v>Vacio</v>
          </cell>
          <cell r="CR140" t="str">
            <v>Vacio</v>
          </cell>
          <cell r="CS140" t="str">
            <v>Vacio</v>
          </cell>
          <cell r="CT140">
            <v>43269.369826388887</v>
          </cell>
          <cell r="CU140">
            <v>1</v>
          </cell>
          <cell r="CV140" t="str">
            <v>Validado Correctamente</v>
          </cell>
          <cell r="CW140" t="str">
            <v>NO</v>
          </cell>
        </row>
        <row r="141">
          <cell r="A141">
            <v>2720</v>
          </cell>
          <cell r="B141" t="str">
            <v>FUNDACION UNIVERSITARIA JUAN DE CASTELLANOS</v>
          </cell>
          <cell r="C141" t="str">
            <v>PRIVADA</v>
          </cell>
          <cell r="D141" t="str">
            <v>Institución Universitaria/Escuela Tecnológica</v>
          </cell>
          <cell r="E141" t="str">
            <v>Vacio</v>
          </cell>
          <cell r="F141">
            <v>43272.671620370369</v>
          </cell>
          <cell r="G141">
            <v>1056</v>
          </cell>
          <cell r="H141" t="str">
            <v>Validado Correctamente</v>
          </cell>
          <cell r="I141" t="str">
            <v>NO</v>
          </cell>
          <cell r="J141">
            <v>43276.690844907411</v>
          </cell>
          <cell r="K141">
            <v>963</v>
          </cell>
          <cell r="L141" t="str">
            <v>Validado Correctamente</v>
          </cell>
          <cell r="M141" t="str">
            <v>NO</v>
          </cell>
          <cell r="N141">
            <v>43276.708101851851</v>
          </cell>
          <cell r="O141">
            <v>963</v>
          </cell>
          <cell r="P141" t="str">
            <v>Validado Correctamente</v>
          </cell>
          <cell r="Q141" t="str">
            <v>NO</v>
          </cell>
          <cell r="R141">
            <v>43277.359652777777</v>
          </cell>
          <cell r="S141">
            <v>3817</v>
          </cell>
          <cell r="T141" t="str">
            <v>Validado Correctamente</v>
          </cell>
          <cell r="U141" t="str">
            <v>NO</v>
          </cell>
          <cell r="V141">
            <v>43277.394016203703</v>
          </cell>
          <cell r="W141">
            <v>675</v>
          </cell>
          <cell r="X141" t="str">
            <v>Validado Correctamente</v>
          </cell>
          <cell r="Y141" t="str">
            <v>NO</v>
          </cell>
          <cell r="Z141" t="str">
            <v>Vacio</v>
          </cell>
          <cell r="AA141" t="str">
            <v>Vacio</v>
          </cell>
          <cell r="AB141" t="str">
            <v>Vacio</v>
          </cell>
          <cell r="AC141" t="str">
            <v>Vacio</v>
          </cell>
          <cell r="AD141">
            <v>43285.359456018516</v>
          </cell>
          <cell r="AE141">
            <v>1</v>
          </cell>
          <cell r="AF141" t="str">
            <v>Validado Correctamente</v>
          </cell>
          <cell r="AG141" t="str">
            <v>SI</v>
          </cell>
          <cell r="AH141">
            <v>43263.59988425926</v>
          </cell>
          <cell r="AI141">
            <v>314</v>
          </cell>
          <cell r="AJ141" t="str">
            <v>Validado Correctamente</v>
          </cell>
          <cell r="AK141" t="str">
            <v>NO</v>
          </cell>
          <cell r="AL141" t="str">
            <v>Vacio</v>
          </cell>
          <cell r="AM141" t="str">
            <v>Vacio</v>
          </cell>
          <cell r="AN141" t="str">
            <v>Vacio</v>
          </cell>
          <cell r="AO141" t="str">
            <v>Vacio</v>
          </cell>
          <cell r="AP141" t="str">
            <v>Vacio</v>
          </cell>
          <cell r="AQ141" t="str">
            <v>Vacio</v>
          </cell>
          <cell r="AR141" t="str">
            <v>Vacio</v>
          </cell>
          <cell r="AS141" t="str">
            <v>Vacio</v>
          </cell>
          <cell r="AT141">
            <v>43277.669675925928</v>
          </cell>
          <cell r="AU141">
            <v>5</v>
          </cell>
          <cell r="AV141" t="str">
            <v>Validado Correctamente</v>
          </cell>
          <cell r="AW141" t="str">
            <v>NO</v>
          </cell>
          <cell r="AX141" t="str">
            <v>Vacio</v>
          </cell>
          <cell r="AY141" t="str">
            <v>Vacio</v>
          </cell>
          <cell r="AZ141" t="str">
            <v>Vacio</v>
          </cell>
          <cell r="BA141" t="str">
            <v>Vacio</v>
          </cell>
          <cell r="BB141" t="str">
            <v>Vacio</v>
          </cell>
          <cell r="BC141" t="str">
            <v>Vacio</v>
          </cell>
          <cell r="BD141" t="str">
            <v>Vacio</v>
          </cell>
          <cell r="BE141" t="str">
            <v>Vacio</v>
          </cell>
          <cell r="BF141" t="str">
            <v>Vacio</v>
          </cell>
          <cell r="BG141" t="str">
            <v>Vacio</v>
          </cell>
          <cell r="BH141" t="str">
            <v>Vacio</v>
          </cell>
          <cell r="BI141" t="str">
            <v>Vacio</v>
          </cell>
          <cell r="BJ141" t="str">
            <v>Vacio</v>
          </cell>
          <cell r="BK141" t="str">
            <v>Vacio</v>
          </cell>
          <cell r="BL141" t="str">
            <v>Vacio</v>
          </cell>
          <cell r="BM141" t="str">
            <v>Vacio</v>
          </cell>
          <cell r="BN141">
            <v>43272.656157407408</v>
          </cell>
          <cell r="BO141">
            <v>41</v>
          </cell>
          <cell r="BP141" t="str">
            <v>Validado Correctamente</v>
          </cell>
          <cell r="BQ141" t="str">
            <v>NO</v>
          </cell>
          <cell r="BR141">
            <v>43272.376550925925</v>
          </cell>
          <cell r="BS141">
            <v>20</v>
          </cell>
          <cell r="BT141" t="str">
            <v>Validado Correctamente</v>
          </cell>
          <cell r="BU141" t="str">
            <v>NO</v>
          </cell>
          <cell r="BV141">
            <v>43271.492592592593</v>
          </cell>
          <cell r="BW141">
            <v>112</v>
          </cell>
          <cell r="BX141" t="str">
            <v>Validado Correctamente</v>
          </cell>
          <cell r="BY141" t="str">
            <v>NO</v>
          </cell>
          <cell r="BZ141">
            <v>43270.651261574072</v>
          </cell>
          <cell r="CA141">
            <v>2</v>
          </cell>
          <cell r="CB141" t="str">
            <v>Validado Correctamente</v>
          </cell>
          <cell r="CC141" t="str">
            <v>NO</v>
          </cell>
          <cell r="CD141" t="str">
            <v>Vacio</v>
          </cell>
          <cell r="CE141" t="str">
            <v>Vacio</v>
          </cell>
          <cell r="CF141" t="str">
            <v>Vacio</v>
          </cell>
          <cell r="CG141" t="str">
            <v>Vacio</v>
          </cell>
          <cell r="CH141">
            <v>43270.430347222224</v>
          </cell>
          <cell r="CI141">
            <v>46</v>
          </cell>
          <cell r="CJ141" t="str">
            <v>Validado Correctamente</v>
          </cell>
          <cell r="CK141" t="str">
            <v>NO</v>
          </cell>
          <cell r="CL141">
            <v>43271.461180555554</v>
          </cell>
          <cell r="CM141">
            <v>23</v>
          </cell>
          <cell r="CN141" t="str">
            <v>Validado Correctamente</v>
          </cell>
          <cell r="CO141" t="str">
            <v>NO</v>
          </cell>
          <cell r="CP141">
            <v>43271.495428240742</v>
          </cell>
          <cell r="CQ141">
            <v>18</v>
          </cell>
          <cell r="CR141" t="str">
            <v>Validado Correctamente</v>
          </cell>
          <cell r="CS141" t="str">
            <v>NO</v>
          </cell>
          <cell r="CT141">
            <v>43271.495486111111</v>
          </cell>
          <cell r="CU141">
            <v>12</v>
          </cell>
          <cell r="CV141" t="str">
            <v>Validado Correctamente</v>
          </cell>
          <cell r="CW141" t="str">
            <v>NO</v>
          </cell>
        </row>
        <row r="142">
          <cell r="A142">
            <v>2721</v>
          </cell>
          <cell r="B142" t="str">
            <v>FUNDACION UNIVERSITARIA MARIA CANO</v>
          </cell>
          <cell r="C142" t="str">
            <v>PRIVADA</v>
          </cell>
          <cell r="D142" t="str">
            <v>Institución Universitaria/Escuela Tecnológica</v>
          </cell>
          <cell r="E142" t="str">
            <v>Vacio</v>
          </cell>
          <cell r="F142">
            <v>43377.6953125</v>
          </cell>
          <cell r="G142">
            <v>1128</v>
          </cell>
          <cell r="H142" t="str">
            <v>Validado Correctamente</v>
          </cell>
          <cell r="I142" t="str">
            <v>SI</v>
          </cell>
          <cell r="J142">
            <v>43377.702928240738</v>
          </cell>
          <cell r="K142">
            <v>915</v>
          </cell>
          <cell r="L142" t="str">
            <v>Validado Correctamente</v>
          </cell>
          <cell r="M142" t="str">
            <v>SI</v>
          </cell>
          <cell r="N142">
            <v>43378.31349537037</v>
          </cell>
          <cell r="O142">
            <v>850</v>
          </cell>
          <cell r="P142" t="str">
            <v>Validado Correctamente</v>
          </cell>
          <cell r="Q142" t="str">
            <v>SI</v>
          </cell>
          <cell r="R142">
            <v>43378.336886574078</v>
          </cell>
          <cell r="S142">
            <v>4225</v>
          </cell>
          <cell r="T142" t="str">
            <v>Validado Correctamente</v>
          </cell>
          <cell r="U142" t="str">
            <v>SI</v>
          </cell>
          <cell r="V142">
            <v>43277.622893518521</v>
          </cell>
          <cell r="W142">
            <v>403</v>
          </cell>
          <cell r="X142" t="str">
            <v>Validado Correctamente</v>
          </cell>
          <cell r="Y142" t="str">
            <v>NO</v>
          </cell>
          <cell r="Z142" t="str">
            <v>Vacio</v>
          </cell>
          <cell r="AA142" t="str">
            <v>Vacio</v>
          </cell>
          <cell r="AB142" t="str">
            <v>Vacio</v>
          </cell>
          <cell r="AC142" t="str">
            <v>Vacio</v>
          </cell>
          <cell r="AD142" t="str">
            <v>Vacio</v>
          </cell>
          <cell r="AE142" t="str">
            <v>Vacio</v>
          </cell>
          <cell r="AF142" t="str">
            <v>Vacio</v>
          </cell>
          <cell r="AG142" t="str">
            <v>Vacio</v>
          </cell>
          <cell r="AH142">
            <v>43272.482870370368</v>
          </cell>
          <cell r="AI142">
            <v>238</v>
          </cell>
          <cell r="AJ142" t="str">
            <v>Validado Correctamente</v>
          </cell>
          <cell r="AK142" t="str">
            <v>NO</v>
          </cell>
          <cell r="AL142">
            <v>43272.376481481479</v>
          </cell>
          <cell r="AM142">
            <v>18</v>
          </cell>
          <cell r="AN142" t="str">
            <v>Validado Correctamente</v>
          </cell>
          <cell r="AO142" t="str">
            <v>NO</v>
          </cell>
          <cell r="AP142" t="str">
            <v>Vacio</v>
          </cell>
          <cell r="AQ142" t="str">
            <v>Vacio</v>
          </cell>
          <cell r="AR142" t="str">
            <v>Vacio</v>
          </cell>
          <cell r="AS142" t="str">
            <v>Vacio</v>
          </cell>
          <cell r="AT142">
            <v>43272.386782407404</v>
          </cell>
          <cell r="AU142">
            <v>5</v>
          </cell>
          <cell r="AV142" t="str">
            <v>Validado Correctamente</v>
          </cell>
          <cell r="AW142" t="str">
            <v>NO</v>
          </cell>
          <cell r="AX142">
            <v>43272.408078703702</v>
          </cell>
          <cell r="AY142">
            <v>36</v>
          </cell>
          <cell r="AZ142" t="str">
            <v>Validado Correctamente</v>
          </cell>
          <cell r="BA142" t="str">
            <v>NO</v>
          </cell>
          <cell r="BB142" t="str">
            <v>Vacio</v>
          </cell>
          <cell r="BC142" t="str">
            <v>Vacio</v>
          </cell>
          <cell r="BD142" t="str">
            <v>Vacio</v>
          </cell>
          <cell r="BE142" t="str">
            <v>Vacio</v>
          </cell>
          <cell r="BF142">
            <v>43272.365405092591</v>
          </cell>
          <cell r="BG142">
            <v>10</v>
          </cell>
          <cell r="BH142" t="str">
            <v>Validado Correctamente</v>
          </cell>
          <cell r="BI142" t="str">
            <v>NO</v>
          </cell>
          <cell r="BJ142" t="str">
            <v>Vacio</v>
          </cell>
          <cell r="BK142" t="str">
            <v>Vacio</v>
          </cell>
          <cell r="BL142" t="str">
            <v>Vacio</v>
          </cell>
          <cell r="BM142" t="str">
            <v>Vacio</v>
          </cell>
          <cell r="BN142">
            <v>43272.359710648147</v>
          </cell>
          <cell r="BO142">
            <v>5</v>
          </cell>
          <cell r="BP142" t="str">
            <v>Validado Correctamente</v>
          </cell>
          <cell r="BQ142" t="str">
            <v>NO</v>
          </cell>
          <cell r="BR142">
            <v>43277.457662037035</v>
          </cell>
          <cell r="BS142">
            <v>29</v>
          </cell>
          <cell r="BT142" t="str">
            <v>Validado Correctamente</v>
          </cell>
          <cell r="BU142" t="str">
            <v>NO</v>
          </cell>
          <cell r="BV142" t="str">
            <v>Vacio</v>
          </cell>
          <cell r="BW142" t="str">
            <v>Vacio</v>
          </cell>
          <cell r="BX142" t="str">
            <v>Validado con Errores</v>
          </cell>
          <cell r="BY142" t="str">
            <v>Vacio</v>
          </cell>
          <cell r="BZ142">
            <v>43276.546203703707</v>
          </cell>
          <cell r="CA142">
            <v>16</v>
          </cell>
          <cell r="CB142" t="str">
            <v>Validado Correctamente</v>
          </cell>
          <cell r="CC142" t="str">
            <v>NO</v>
          </cell>
          <cell r="CD142" t="str">
            <v>Vacio</v>
          </cell>
          <cell r="CE142" t="str">
            <v>Vacio</v>
          </cell>
          <cell r="CF142" t="str">
            <v>Vacio</v>
          </cell>
          <cell r="CG142" t="str">
            <v>Vacio</v>
          </cell>
          <cell r="CH142" t="str">
            <v>Vacio</v>
          </cell>
          <cell r="CI142" t="str">
            <v>Vacio</v>
          </cell>
          <cell r="CJ142" t="str">
            <v>Vacio</v>
          </cell>
          <cell r="CK142" t="str">
            <v>Vacio</v>
          </cell>
          <cell r="CL142" t="str">
            <v>Vacio</v>
          </cell>
          <cell r="CM142" t="str">
            <v>Vacio</v>
          </cell>
          <cell r="CN142" t="str">
            <v>Vacio</v>
          </cell>
          <cell r="CO142" t="str">
            <v>Vacio</v>
          </cell>
          <cell r="CP142" t="str">
            <v>Vacio</v>
          </cell>
          <cell r="CQ142" t="str">
            <v>Vacio</v>
          </cell>
          <cell r="CR142" t="str">
            <v>Vacio</v>
          </cell>
          <cell r="CS142" t="str">
            <v>Vacio</v>
          </cell>
          <cell r="CT142">
            <v>43276.451296296298</v>
          </cell>
          <cell r="CU142">
            <v>25</v>
          </cell>
          <cell r="CV142" t="str">
            <v>Validado Correctamente</v>
          </cell>
          <cell r="CW142" t="str">
            <v>NO</v>
          </cell>
        </row>
        <row r="143">
          <cell r="A143">
            <v>2723</v>
          </cell>
          <cell r="B143" t="str">
            <v>FUNDACION UNIVERSITARIA AGRARIA DE COLOMBIA -UNIAGRARIA-</v>
          </cell>
          <cell r="C143" t="str">
            <v>PRIVADA</v>
          </cell>
          <cell r="D143" t="str">
            <v>Institución Universitaria/Escuela Tecnológica</v>
          </cell>
          <cell r="E143" t="str">
            <v>Vacio</v>
          </cell>
          <cell r="F143">
            <v>43420.355104166665</v>
          </cell>
          <cell r="G143">
            <v>1809</v>
          </cell>
          <cell r="H143" t="str">
            <v>Validado Correctamente</v>
          </cell>
          <cell r="I143" t="str">
            <v>SI</v>
          </cell>
          <cell r="J143">
            <v>43420.40457175926</v>
          </cell>
          <cell r="K143">
            <v>999</v>
          </cell>
          <cell r="L143" t="str">
            <v>Validado Correctamente</v>
          </cell>
          <cell r="M143" t="str">
            <v>SI</v>
          </cell>
          <cell r="N143">
            <v>43433.699317129627</v>
          </cell>
          <cell r="O143">
            <v>566</v>
          </cell>
          <cell r="P143" t="str">
            <v>Validado Correctamente</v>
          </cell>
          <cell r="Q143" t="str">
            <v>SI</v>
          </cell>
          <cell r="R143">
            <v>43420.447777777779</v>
          </cell>
          <cell r="S143">
            <v>3781</v>
          </cell>
          <cell r="T143" t="str">
            <v>Validado Correctamente</v>
          </cell>
          <cell r="U143" t="str">
            <v>SI</v>
          </cell>
          <cell r="V143">
            <v>43297.42560185185</v>
          </cell>
          <cell r="W143">
            <v>143</v>
          </cell>
          <cell r="X143" t="str">
            <v>Validado Correctamente</v>
          </cell>
          <cell r="Y143" t="str">
            <v>NO</v>
          </cell>
          <cell r="Z143">
            <v>43075.443310185183</v>
          </cell>
          <cell r="AA143">
            <v>20</v>
          </cell>
          <cell r="AB143" t="str">
            <v>Validado Correctamente</v>
          </cell>
          <cell r="AC143" t="str">
            <v>SI</v>
          </cell>
          <cell r="AD143">
            <v>43266.454398148147</v>
          </cell>
          <cell r="AE143">
            <v>112</v>
          </cell>
          <cell r="AF143" t="str">
            <v>Validado Correctamente</v>
          </cell>
          <cell r="AG143" t="str">
            <v>NO</v>
          </cell>
          <cell r="AH143">
            <v>43280.336712962962</v>
          </cell>
          <cell r="AI143">
            <v>349</v>
          </cell>
          <cell r="AJ143" t="str">
            <v>Validado Correctamente</v>
          </cell>
          <cell r="AK143" t="str">
            <v>NO</v>
          </cell>
          <cell r="AL143">
            <v>43279.707673611112</v>
          </cell>
          <cell r="AM143">
            <v>4</v>
          </cell>
          <cell r="AN143" t="str">
            <v>Validado Correctamente</v>
          </cell>
          <cell r="AO143" t="str">
            <v>NO</v>
          </cell>
          <cell r="AP143">
            <v>43279.718761574077</v>
          </cell>
          <cell r="AQ143">
            <v>8</v>
          </cell>
          <cell r="AR143" t="str">
            <v>Validado Correctamente</v>
          </cell>
          <cell r="AS143" t="str">
            <v>NO</v>
          </cell>
          <cell r="AT143">
            <v>43280.307743055557</v>
          </cell>
          <cell r="AU143">
            <v>26</v>
          </cell>
          <cell r="AV143" t="str">
            <v>Validado Correctamente</v>
          </cell>
          <cell r="AW143" t="str">
            <v>NO</v>
          </cell>
          <cell r="AX143">
            <v>43280.307766203703</v>
          </cell>
          <cell r="AY143">
            <v>51</v>
          </cell>
          <cell r="AZ143" t="str">
            <v>Validado Correctamente</v>
          </cell>
          <cell r="BA143" t="str">
            <v>NO</v>
          </cell>
          <cell r="BB143">
            <v>43286.31890046296</v>
          </cell>
          <cell r="BC143" t="str">
            <v>CARGUE 0</v>
          </cell>
          <cell r="BD143" t="str">
            <v>Cargue en cero</v>
          </cell>
          <cell r="BE143" t="str">
            <v>SI</v>
          </cell>
          <cell r="BF143">
            <v>43280.315486111111</v>
          </cell>
          <cell r="BG143">
            <v>10</v>
          </cell>
          <cell r="BH143" t="str">
            <v>Validado Correctamente</v>
          </cell>
          <cell r="BI143" t="str">
            <v>NO</v>
          </cell>
          <cell r="BJ143">
            <v>43286.349583333336</v>
          </cell>
          <cell r="BK143" t="str">
            <v>CARGUE 0</v>
          </cell>
          <cell r="BL143" t="str">
            <v>Cargue en cero</v>
          </cell>
          <cell r="BM143" t="str">
            <v>SI</v>
          </cell>
          <cell r="BN143">
            <v>43279.705625000002</v>
          </cell>
          <cell r="BO143">
            <v>34</v>
          </cell>
          <cell r="BP143" t="str">
            <v>Validado Correctamente</v>
          </cell>
          <cell r="BQ143" t="str">
            <v>NO</v>
          </cell>
          <cell r="BR143">
            <v>43279.317013888889</v>
          </cell>
          <cell r="BS143">
            <v>67</v>
          </cell>
          <cell r="BT143" t="str">
            <v>Validado Correctamente</v>
          </cell>
          <cell r="BU143" t="str">
            <v>NO</v>
          </cell>
          <cell r="BV143">
            <v>43279.422986111109</v>
          </cell>
          <cell r="BW143">
            <v>20</v>
          </cell>
          <cell r="BX143" t="str">
            <v>Validado Correctamente</v>
          </cell>
          <cell r="BY143" t="str">
            <v>NO</v>
          </cell>
          <cell r="BZ143">
            <v>43276.503611111111</v>
          </cell>
          <cell r="CA143">
            <v>25</v>
          </cell>
          <cell r="CB143" t="str">
            <v>Validado Correctamente</v>
          </cell>
          <cell r="CC143" t="str">
            <v>NO</v>
          </cell>
          <cell r="CD143">
            <v>43287.625972222224</v>
          </cell>
          <cell r="CE143">
            <v>4</v>
          </cell>
          <cell r="CF143" t="str">
            <v>Validado Correctamente</v>
          </cell>
          <cell r="CG143" t="str">
            <v>SI</v>
          </cell>
          <cell r="CH143">
            <v>43279.411782407406</v>
          </cell>
          <cell r="CI143">
            <v>5</v>
          </cell>
          <cell r="CJ143" t="str">
            <v>Validado Correctamente</v>
          </cell>
          <cell r="CK143" t="str">
            <v>NO</v>
          </cell>
          <cell r="CL143">
            <v>43278.505532407406</v>
          </cell>
          <cell r="CM143">
            <v>27</v>
          </cell>
          <cell r="CN143" t="str">
            <v>Validado Correctamente</v>
          </cell>
          <cell r="CO143" t="str">
            <v>NO</v>
          </cell>
          <cell r="CP143">
            <v>43286.329733796294</v>
          </cell>
          <cell r="CQ143">
            <v>0</v>
          </cell>
          <cell r="CR143" t="str">
            <v>Validado Correctamente</v>
          </cell>
          <cell r="CS143" t="str">
            <v>SI</v>
          </cell>
          <cell r="CT143">
            <v>43287.626967592594</v>
          </cell>
          <cell r="CU143">
            <v>2</v>
          </cell>
          <cell r="CV143" t="str">
            <v>Validado Correctamente</v>
          </cell>
          <cell r="CW143" t="str">
            <v>SI</v>
          </cell>
        </row>
        <row r="144">
          <cell r="A144">
            <v>2724</v>
          </cell>
          <cell r="B144" t="str">
            <v>FUNDACION UNIVERSITARIA DE SAN GIL - UNISANGIL -</v>
          </cell>
          <cell r="C144" t="str">
            <v>PRIVADA</v>
          </cell>
          <cell r="D144" t="str">
            <v>Institución Universitaria/Escuela Tecnológica</v>
          </cell>
          <cell r="E144" t="str">
            <v>Vacio</v>
          </cell>
          <cell r="F144">
            <v>43399.629942129628</v>
          </cell>
          <cell r="G144">
            <v>1159</v>
          </cell>
          <cell r="H144" t="str">
            <v>Validado Correctamente</v>
          </cell>
          <cell r="I144" t="str">
            <v>SI</v>
          </cell>
          <cell r="J144">
            <v>43259.762569444443</v>
          </cell>
          <cell r="K144">
            <v>1003</v>
          </cell>
          <cell r="L144" t="str">
            <v>Validado Correctamente</v>
          </cell>
          <cell r="M144" t="str">
            <v>NO</v>
          </cell>
          <cell r="N144">
            <v>43281.526307870372</v>
          </cell>
          <cell r="O144">
            <v>643</v>
          </cell>
          <cell r="P144" t="str">
            <v>Validado Correctamente</v>
          </cell>
          <cell r="Q144" t="str">
            <v>Vacio</v>
          </cell>
          <cell r="R144">
            <v>43341.788541666669</v>
          </cell>
          <cell r="S144">
            <v>4371</v>
          </cell>
          <cell r="T144" t="str">
            <v>Validado Correctamente</v>
          </cell>
          <cell r="U144" t="str">
            <v>SI</v>
          </cell>
          <cell r="V144">
            <v>43281.560069444444</v>
          </cell>
          <cell r="W144">
            <v>330</v>
          </cell>
          <cell r="X144" t="str">
            <v>Validado Correctamente</v>
          </cell>
          <cell r="Y144" t="str">
            <v>NO</v>
          </cell>
          <cell r="Z144" t="str">
            <v>Vacio</v>
          </cell>
          <cell r="AA144" t="str">
            <v>Vacio</v>
          </cell>
          <cell r="AB144" t="str">
            <v>Vacio</v>
          </cell>
          <cell r="AC144" t="str">
            <v>Vacio</v>
          </cell>
          <cell r="AD144">
            <v>43278.474664351852</v>
          </cell>
          <cell r="AE144">
            <v>3</v>
          </cell>
          <cell r="AF144" t="str">
            <v>Validado Correctamente</v>
          </cell>
          <cell r="AG144" t="str">
            <v>NO</v>
          </cell>
          <cell r="AH144">
            <v>43281.512465277781</v>
          </cell>
          <cell r="AI144">
            <v>498</v>
          </cell>
          <cell r="AJ144" t="str">
            <v>Validado Correctamente</v>
          </cell>
          <cell r="AK144" t="str">
            <v>Vacio</v>
          </cell>
          <cell r="AL144">
            <v>43277.42664351852</v>
          </cell>
          <cell r="AM144">
            <v>2</v>
          </cell>
          <cell r="AN144" t="str">
            <v>Validado Correctamente</v>
          </cell>
          <cell r="AO144" t="str">
            <v>NO</v>
          </cell>
          <cell r="AP144">
            <v>43276.755509259259</v>
          </cell>
          <cell r="AQ144">
            <v>4</v>
          </cell>
          <cell r="AR144" t="str">
            <v>Validado Correctamente</v>
          </cell>
          <cell r="AS144" t="str">
            <v>NO</v>
          </cell>
          <cell r="AT144">
            <v>43277.405925925923</v>
          </cell>
          <cell r="AU144">
            <v>5</v>
          </cell>
          <cell r="AV144" t="str">
            <v>Validado Correctamente</v>
          </cell>
          <cell r="AW144" t="str">
            <v>NO</v>
          </cell>
          <cell r="AX144">
            <v>43277.725104166668</v>
          </cell>
          <cell r="AY144">
            <v>2</v>
          </cell>
          <cell r="AZ144" t="str">
            <v>Validado Correctamente</v>
          </cell>
          <cell r="BA144" t="str">
            <v>NO</v>
          </cell>
          <cell r="BB144">
            <v>43277.772476851853</v>
          </cell>
          <cell r="BC144" t="str">
            <v>CARGUE 0</v>
          </cell>
          <cell r="BD144" t="str">
            <v>Cargue en cero</v>
          </cell>
          <cell r="BE144" t="str">
            <v>NO</v>
          </cell>
          <cell r="BF144">
            <v>43277.773923611108</v>
          </cell>
          <cell r="BG144" t="str">
            <v>CARGUE 0</v>
          </cell>
          <cell r="BH144" t="str">
            <v>Cargue en cero</v>
          </cell>
          <cell r="BI144" t="str">
            <v>NO</v>
          </cell>
          <cell r="BJ144">
            <v>43277.777800925927</v>
          </cell>
          <cell r="BK144" t="str">
            <v>CARGUE 0</v>
          </cell>
          <cell r="BL144" t="str">
            <v>Cargue en cero</v>
          </cell>
          <cell r="BM144" t="str">
            <v>NO</v>
          </cell>
          <cell r="BN144">
            <v>43276.745833333334</v>
          </cell>
          <cell r="BO144">
            <v>22</v>
          </cell>
          <cell r="BP144" t="str">
            <v>Validado Correctamente</v>
          </cell>
          <cell r="BQ144" t="str">
            <v>NO</v>
          </cell>
          <cell r="BR144">
            <v>43281.458402777775</v>
          </cell>
          <cell r="BS144">
            <v>103</v>
          </cell>
          <cell r="BT144" t="str">
            <v>Validado Correctamente</v>
          </cell>
          <cell r="BU144" t="str">
            <v>Vacio</v>
          </cell>
          <cell r="BV144">
            <v>43278.484537037039</v>
          </cell>
          <cell r="BW144">
            <v>195</v>
          </cell>
          <cell r="BX144" t="str">
            <v>Validado Correctamente</v>
          </cell>
          <cell r="BY144" t="str">
            <v>NO</v>
          </cell>
          <cell r="BZ144">
            <v>43280.766122685185</v>
          </cell>
          <cell r="CA144">
            <v>35</v>
          </cell>
          <cell r="CB144" t="str">
            <v>Validado Correctamente</v>
          </cell>
          <cell r="CC144" t="str">
            <v>NO</v>
          </cell>
          <cell r="CD144">
            <v>43279.67627314815</v>
          </cell>
          <cell r="CE144">
            <v>10</v>
          </cell>
          <cell r="CF144" t="str">
            <v>Validado Correctamente</v>
          </cell>
          <cell r="CG144" t="str">
            <v>NO</v>
          </cell>
          <cell r="CH144">
            <v>43278.717557870368</v>
          </cell>
          <cell r="CI144">
            <v>10</v>
          </cell>
          <cell r="CJ144" t="str">
            <v>Validado Correctamente</v>
          </cell>
          <cell r="CK144" t="str">
            <v>NO</v>
          </cell>
          <cell r="CL144">
            <v>43281.543645833335</v>
          </cell>
          <cell r="CM144">
            <v>4</v>
          </cell>
          <cell r="CN144" t="str">
            <v>Validado Correctamente</v>
          </cell>
          <cell r="CO144" t="str">
            <v>Vacio</v>
          </cell>
          <cell r="CP144">
            <v>43279.781805555554</v>
          </cell>
          <cell r="CQ144">
            <v>16</v>
          </cell>
          <cell r="CR144" t="str">
            <v>Validado Correctamente</v>
          </cell>
          <cell r="CS144" t="str">
            <v>NO</v>
          </cell>
          <cell r="CT144">
            <v>43281.545185185183</v>
          </cell>
          <cell r="CU144">
            <v>20</v>
          </cell>
          <cell r="CV144" t="str">
            <v>Validado Correctamente</v>
          </cell>
          <cell r="CW144" t="str">
            <v>Vacio</v>
          </cell>
        </row>
        <row r="145">
          <cell r="A145">
            <v>2725</v>
          </cell>
          <cell r="B145" t="str">
            <v>POLITECNICO GRANCOLOMBIANO</v>
          </cell>
          <cell r="C145" t="str">
            <v>PRIVADA</v>
          </cell>
          <cell r="D145" t="str">
            <v>Institución Universitaria/Escuela Tecnológica</v>
          </cell>
          <cell r="E145" t="str">
            <v>Vacio</v>
          </cell>
          <cell r="F145">
            <v>43343.504293981481</v>
          </cell>
          <cell r="G145">
            <v>23464</v>
          </cell>
          <cell r="H145" t="str">
            <v>Validado Correctamente</v>
          </cell>
          <cell r="I145" t="str">
            <v>SI</v>
          </cell>
          <cell r="J145">
            <v>43280.437847222223</v>
          </cell>
          <cell r="K145">
            <v>20519</v>
          </cell>
          <cell r="L145" t="str">
            <v>Validado Correctamente</v>
          </cell>
          <cell r="M145" t="str">
            <v>NO</v>
          </cell>
          <cell r="N145">
            <v>43430.512499999997</v>
          </cell>
          <cell r="O145">
            <v>11946</v>
          </cell>
          <cell r="P145" t="str">
            <v>Validado Correctamente</v>
          </cell>
          <cell r="Q145" t="str">
            <v>SI</v>
          </cell>
          <cell r="R145">
            <v>43430.596956018519</v>
          </cell>
          <cell r="S145">
            <v>49104</v>
          </cell>
          <cell r="T145" t="str">
            <v>Validado Correctamente</v>
          </cell>
          <cell r="U145" t="str">
            <v>SI</v>
          </cell>
          <cell r="V145">
            <v>43281.667592592596</v>
          </cell>
          <cell r="W145">
            <v>5413</v>
          </cell>
          <cell r="X145" t="str">
            <v>Validado Correctamente</v>
          </cell>
          <cell r="Y145" t="str">
            <v>NO</v>
          </cell>
          <cell r="Z145">
            <v>43075.402673611112</v>
          </cell>
          <cell r="AA145">
            <v>107</v>
          </cell>
          <cell r="AB145" t="str">
            <v>Validado Correctamente</v>
          </cell>
          <cell r="AC145" t="str">
            <v>SI</v>
          </cell>
          <cell r="AD145">
            <v>43278.589907407404</v>
          </cell>
          <cell r="AE145">
            <v>1</v>
          </cell>
          <cell r="AF145" t="str">
            <v>Validado Correctamente</v>
          </cell>
          <cell r="AG145" t="str">
            <v>NO</v>
          </cell>
          <cell r="AH145">
            <v>43280.629201388889</v>
          </cell>
          <cell r="AI145">
            <v>1078</v>
          </cell>
          <cell r="AJ145" t="str">
            <v>Validado Correctamente</v>
          </cell>
          <cell r="AK145" t="str">
            <v>NO</v>
          </cell>
          <cell r="AL145">
            <v>43282.381018518521</v>
          </cell>
          <cell r="AM145">
            <v>12</v>
          </cell>
          <cell r="AN145" t="str">
            <v>Validado Correctamente</v>
          </cell>
          <cell r="AO145" t="str">
            <v>SI</v>
          </cell>
          <cell r="AP145">
            <v>43278.421168981484</v>
          </cell>
          <cell r="AQ145">
            <v>16</v>
          </cell>
          <cell r="AR145" t="str">
            <v>Validado Correctamente</v>
          </cell>
          <cell r="AS145" t="str">
            <v>NO</v>
          </cell>
          <cell r="AT145">
            <v>43278.336354166669</v>
          </cell>
          <cell r="AU145">
            <v>32</v>
          </cell>
          <cell r="AV145" t="str">
            <v>Validado Correctamente</v>
          </cell>
          <cell r="AW145" t="str">
            <v>NO</v>
          </cell>
          <cell r="AX145">
            <v>43282.475648148145</v>
          </cell>
          <cell r="AY145">
            <v>175</v>
          </cell>
          <cell r="AZ145" t="str">
            <v>Validado Correctamente</v>
          </cell>
          <cell r="BA145" t="str">
            <v>SI</v>
          </cell>
          <cell r="BB145">
            <v>43278.485625000001</v>
          </cell>
          <cell r="BC145" t="str">
            <v>CARGUE 0</v>
          </cell>
          <cell r="BD145" t="str">
            <v>Cargue en cero</v>
          </cell>
          <cell r="BE145" t="str">
            <v>NO</v>
          </cell>
          <cell r="BF145">
            <v>43278.484768518516</v>
          </cell>
          <cell r="BG145">
            <v>46</v>
          </cell>
          <cell r="BH145" t="str">
            <v>Validado Correctamente</v>
          </cell>
          <cell r="BI145" t="str">
            <v>NO</v>
          </cell>
          <cell r="BJ145">
            <v>43276.579525462963</v>
          </cell>
          <cell r="BK145" t="str">
            <v>CARGUE 0</v>
          </cell>
          <cell r="BL145" t="str">
            <v>Cargue en cero</v>
          </cell>
          <cell r="BM145" t="str">
            <v>NO</v>
          </cell>
          <cell r="BN145">
            <v>43267.647719907407</v>
          </cell>
          <cell r="BO145">
            <v>132</v>
          </cell>
          <cell r="BP145" t="str">
            <v>Validado Correctamente</v>
          </cell>
          <cell r="BQ145" t="str">
            <v>NO</v>
          </cell>
          <cell r="BR145">
            <v>43277.593402777777</v>
          </cell>
          <cell r="BS145" t="str">
            <v>CARGUE 0</v>
          </cell>
          <cell r="BT145" t="str">
            <v>Cargue en cero</v>
          </cell>
          <cell r="BU145" t="str">
            <v>NO</v>
          </cell>
          <cell r="BV145">
            <v>43267.599270833336</v>
          </cell>
          <cell r="BW145">
            <v>16</v>
          </cell>
          <cell r="BX145" t="str">
            <v>Validado Correctamente</v>
          </cell>
          <cell r="BY145" t="str">
            <v>NO</v>
          </cell>
          <cell r="BZ145">
            <v>43267.681168981479</v>
          </cell>
          <cell r="CA145">
            <v>14</v>
          </cell>
          <cell r="CB145" t="str">
            <v>Validado Correctamente</v>
          </cell>
          <cell r="CC145" t="str">
            <v>NO</v>
          </cell>
          <cell r="CD145">
            <v>43267.67559027778</v>
          </cell>
          <cell r="CE145" t="str">
            <v>CARGUE 0</v>
          </cell>
          <cell r="CF145" t="str">
            <v>Cargue en cero</v>
          </cell>
          <cell r="CG145" t="str">
            <v>NO</v>
          </cell>
          <cell r="CH145">
            <v>43267.515347222223</v>
          </cell>
          <cell r="CI145">
            <v>43</v>
          </cell>
          <cell r="CJ145" t="str">
            <v>Validado Correctamente</v>
          </cell>
          <cell r="CK145" t="str">
            <v>NO</v>
          </cell>
          <cell r="CL145">
            <v>43277.56349537037</v>
          </cell>
          <cell r="CM145">
            <v>4</v>
          </cell>
          <cell r="CN145" t="str">
            <v>Validado Correctamente</v>
          </cell>
          <cell r="CO145" t="str">
            <v>NO</v>
          </cell>
          <cell r="CP145">
            <v>43269.316689814812</v>
          </cell>
          <cell r="CQ145">
            <v>25</v>
          </cell>
          <cell r="CR145" t="str">
            <v>Validado Correctamente</v>
          </cell>
          <cell r="CS145" t="str">
            <v>NO</v>
          </cell>
          <cell r="CT145">
            <v>43277.554259259261</v>
          </cell>
          <cell r="CU145">
            <v>5</v>
          </cell>
          <cell r="CV145" t="str">
            <v>Validado Correctamente</v>
          </cell>
          <cell r="CW145" t="str">
            <v>NO</v>
          </cell>
        </row>
        <row r="146">
          <cell r="A146">
            <v>2727</v>
          </cell>
          <cell r="B146" t="str">
            <v>FUNDACION UNIVERSITARIA-CEIPA-</v>
          </cell>
          <cell r="C146" t="str">
            <v>PRIVADA</v>
          </cell>
          <cell r="D146" t="str">
            <v>Institución Universitaria/Escuela Tecnológica</v>
          </cell>
          <cell r="E146" t="str">
            <v>Vacio</v>
          </cell>
          <cell r="F146">
            <v>43263.349953703706</v>
          </cell>
          <cell r="G146">
            <v>1452</v>
          </cell>
          <cell r="H146" t="str">
            <v>Validado Correctamente</v>
          </cell>
          <cell r="I146" t="str">
            <v>NO</v>
          </cell>
          <cell r="J146">
            <v>43263.37462962963</v>
          </cell>
          <cell r="K146">
            <v>1381</v>
          </cell>
          <cell r="L146" t="str">
            <v>Validado Correctamente</v>
          </cell>
          <cell r="M146" t="str">
            <v>NO</v>
          </cell>
          <cell r="N146">
            <v>43399.349340277775</v>
          </cell>
          <cell r="O146">
            <v>1048</v>
          </cell>
          <cell r="P146" t="str">
            <v>Validado Correctamente</v>
          </cell>
          <cell r="Q146" t="str">
            <v>SI</v>
          </cell>
          <cell r="R146">
            <v>43287.596863425926</v>
          </cell>
          <cell r="S146">
            <v>5034</v>
          </cell>
          <cell r="T146" t="str">
            <v>Validado Correctamente</v>
          </cell>
          <cell r="U146" t="str">
            <v>SI</v>
          </cell>
          <cell r="V146">
            <v>43277.664988425924</v>
          </cell>
          <cell r="W146">
            <v>577</v>
          </cell>
          <cell r="X146" t="str">
            <v>Validado Correctamente</v>
          </cell>
          <cell r="Y146" t="str">
            <v>NO</v>
          </cell>
          <cell r="Z146" t="str">
            <v>Vacio</v>
          </cell>
          <cell r="AA146" t="str">
            <v>Vacio</v>
          </cell>
          <cell r="AB146" t="str">
            <v>Vacio</v>
          </cell>
          <cell r="AC146" t="str">
            <v>Vacio</v>
          </cell>
          <cell r="AD146">
            <v>43273.620682870373</v>
          </cell>
          <cell r="AE146">
            <v>1</v>
          </cell>
          <cell r="AF146" t="str">
            <v>Validado Correctamente</v>
          </cell>
          <cell r="AG146" t="str">
            <v>NO</v>
          </cell>
          <cell r="AH146">
            <v>43285.370057870372</v>
          </cell>
          <cell r="AI146">
            <v>201</v>
          </cell>
          <cell r="AJ146" t="str">
            <v>Validado Correctamente</v>
          </cell>
          <cell r="AK146" t="str">
            <v>SI</v>
          </cell>
          <cell r="AL146" t="str">
            <v>Vacio</v>
          </cell>
          <cell r="AM146" t="str">
            <v>Vacio</v>
          </cell>
          <cell r="AN146" t="str">
            <v>Vacio</v>
          </cell>
          <cell r="AO146" t="str">
            <v>Vacio</v>
          </cell>
          <cell r="AP146" t="str">
            <v>Vacio</v>
          </cell>
          <cell r="AQ146" t="str">
            <v>Vacio</v>
          </cell>
          <cell r="AR146" t="str">
            <v>Vacio</v>
          </cell>
          <cell r="AS146" t="str">
            <v>Vacio</v>
          </cell>
          <cell r="AT146" t="str">
            <v>Vacio</v>
          </cell>
          <cell r="AU146" t="str">
            <v>Vacio</v>
          </cell>
          <cell r="AV146" t="str">
            <v>Vacio</v>
          </cell>
          <cell r="AW146" t="str">
            <v>Vacio</v>
          </cell>
          <cell r="AX146" t="str">
            <v>Vacio</v>
          </cell>
          <cell r="AY146" t="str">
            <v>Vacio</v>
          </cell>
          <cell r="AZ146" t="str">
            <v>Vacio</v>
          </cell>
          <cell r="BA146" t="str">
            <v>Vacio</v>
          </cell>
          <cell r="BB146" t="str">
            <v>Vacio</v>
          </cell>
          <cell r="BC146" t="str">
            <v>Vacio</v>
          </cell>
          <cell r="BD146" t="str">
            <v>Vacio</v>
          </cell>
          <cell r="BE146" t="str">
            <v>Vacio</v>
          </cell>
          <cell r="BF146" t="str">
            <v>Vacio</v>
          </cell>
          <cell r="BG146" t="str">
            <v>Vacio</v>
          </cell>
          <cell r="BH146" t="str">
            <v>Vacio</v>
          </cell>
          <cell r="BI146" t="str">
            <v>Vacio</v>
          </cell>
          <cell r="BJ146" t="str">
            <v>Vacio</v>
          </cell>
          <cell r="BK146" t="str">
            <v>Vacio</v>
          </cell>
          <cell r="BL146" t="str">
            <v>Vacio</v>
          </cell>
          <cell r="BM146" t="str">
            <v>Vacio</v>
          </cell>
          <cell r="BN146" t="str">
            <v>Vacio</v>
          </cell>
          <cell r="BO146" t="str">
            <v>Vacio</v>
          </cell>
          <cell r="BP146" t="str">
            <v>Vacio</v>
          </cell>
          <cell r="BQ146" t="str">
            <v>Vacio</v>
          </cell>
          <cell r="BR146" t="str">
            <v>Vacio</v>
          </cell>
          <cell r="BS146" t="str">
            <v>Vacio</v>
          </cell>
          <cell r="BT146" t="str">
            <v>Validado con Errores</v>
          </cell>
          <cell r="BU146" t="str">
            <v>Vacio</v>
          </cell>
          <cell r="BV146">
            <v>43276.513819444444</v>
          </cell>
          <cell r="BW146">
            <v>39</v>
          </cell>
          <cell r="BX146" t="str">
            <v>Validado Correctamente</v>
          </cell>
          <cell r="BY146" t="str">
            <v>NO</v>
          </cell>
          <cell r="BZ146">
            <v>43276.295613425929</v>
          </cell>
          <cell r="CA146">
            <v>1</v>
          </cell>
          <cell r="CB146" t="str">
            <v>Validado Correctamente</v>
          </cell>
          <cell r="CC146" t="str">
            <v>NO</v>
          </cell>
          <cell r="CD146" t="str">
            <v>Vacio</v>
          </cell>
          <cell r="CE146" t="str">
            <v>Vacio</v>
          </cell>
          <cell r="CF146" t="str">
            <v>Vacio</v>
          </cell>
          <cell r="CG146" t="str">
            <v>Vacio</v>
          </cell>
          <cell r="CH146" t="str">
            <v>Vacio</v>
          </cell>
          <cell r="CI146" t="str">
            <v>Vacio</v>
          </cell>
          <cell r="CJ146" t="str">
            <v>Vacio</v>
          </cell>
          <cell r="CK146" t="str">
            <v>Vacio</v>
          </cell>
          <cell r="CL146" t="str">
            <v>Vacio</v>
          </cell>
          <cell r="CM146" t="str">
            <v>Vacio</v>
          </cell>
          <cell r="CN146" t="str">
            <v>Vacio</v>
          </cell>
          <cell r="CO146" t="str">
            <v>Vacio</v>
          </cell>
          <cell r="CP146" t="str">
            <v>Vacio</v>
          </cell>
          <cell r="CQ146" t="str">
            <v>Vacio</v>
          </cell>
          <cell r="CR146" t="str">
            <v>Vacio</v>
          </cell>
          <cell r="CS146" t="str">
            <v>Vacio</v>
          </cell>
          <cell r="CT146" t="str">
            <v>Vacio</v>
          </cell>
          <cell r="CU146" t="str">
            <v>Vacio</v>
          </cell>
          <cell r="CV146" t="str">
            <v>Vacio</v>
          </cell>
          <cell r="CW146" t="str">
            <v>Vacio</v>
          </cell>
        </row>
        <row r="147">
          <cell r="A147">
            <v>2728</v>
          </cell>
          <cell r="B147" t="str">
            <v>FUNDACION UNIVERSITARIA DEL AREA ANDINA</v>
          </cell>
          <cell r="C147" t="str">
            <v>PRIVADA</v>
          </cell>
          <cell r="D147" t="str">
            <v>Institución Universitaria/Escuela Tecnológica</v>
          </cell>
          <cell r="E147" t="str">
            <v>Vacio</v>
          </cell>
          <cell r="F147">
            <v>43248.530694444446</v>
          </cell>
          <cell r="G147">
            <v>12747</v>
          </cell>
          <cell r="H147" t="str">
            <v>Validado Correctamente</v>
          </cell>
          <cell r="I147" t="str">
            <v>NO</v>
          </cell>
          <cell r="J147">
            <v>43248.663923611108</v>
          </cell>
          <cell r="K147">
            <v>10373</v>
          </cell>
          <cell r="L147" t="str">
            <v>Validado Correctamente</v>
          </cell>
          <cell r="M147" t="str">
            <v>NO</v>
          </cell>
          <cell r="N147">
            <v>43256.482592592591</v>
          </cell>
          <cell r="O147">
            <v>4612</v>
          </cell>
          <cell r="P147" t="str">
            <v>Validado Correctamente</v>
          </cell>
          <cell r="Q147" t="str">
            <v>NO</v>
          </cell>
          <cell r="R147">
            <v>43280.505613425928</v>
          </cell>
          <cell r="S147">
            <v>18408</v>
          </cell>
          <cell r="T147" t="str">
            <v>Validado Correctamente</v>
          </cell>
          <cell r="U147" t="str">
            <v>NO</v>
          </cell>
          <cell r="V147">
            <v>43300.614166666666</v>
          </cell>
          <cell r="W147">
            <v>2530</v>
          </cell>
          <cell r="X147" t="str">
            <v>Validado Correctamente</v>
          </cell>
          <cell r="Y147" t="str">
            <v>NO</v>
          </cell>
          <cell r="Z147">
            <v>42993.716678240744</v>
          </cell>
          <cell r="AA147">
            <v>34</v>
          </cell>
          <cell r="AB147" t="str">
            <v>Validado Correctamente</v>
          </cell>
          <cell r="AC147" t="str">
            <v>Vacio</v>
          </cell>
          <cell r="AD147" t="str">
            <v>Vacio</v>
          </cell>
          <cell r="AE147" t="str">
            <v>Vacio</v>
          </cell>
          <cell r="AF147" t="str">
            <v>Validado con Errores</v>
          </cell>
          <cell r="AG147" t="str">
            <v>Vacio</v>
          </cell>
          <cell r="AH147">
            <v>43279.687048611115</v>
          </cell>
          <cell r="AI147">
            <v>961</v>
          </cell>
          <cell r="AJ147" t="str">
            <v>Validado Correctamente</v>
          </cell>
          <cell r="AK147" t="str">
            <v>NO</v>
          </cell>
          <cell r="AL147">
            <v>43281.543564814812</v>
          </cell>
          <cell r="AM147">
            <v>34</v>
          </cell>
          <cell r="AN147" t="str">
            <v>Validado Correctamente</v>
          </cell>
          <cell r="AO147" t="str">
            <v>Vacio</v>
          </cell>
          <cell r="AP147">
            <v>43280.56759259259</v>
          </cell>
          <cell r="AQ147">
            <v>24</v>
          </cell>
          <cell r="AR147" t="str">
            <v>Validado Correctamente</v>
          </cell>
          <cell r="AS147" t="str">
            <v>NO</v>
          </cell>
          <cell r="AT147">
            <v>43281.63853009259</v>
          </cell>
          <cell r="AU147">
            <v>39</v>
          </cell>
          <cell r="AV147" t="str">
            <v>Validado Correctamente</v>
          </cell>
          <cell r="AW147" t="str">
            <v>Vacio</v>
          </cell>
          <cell r="AX147">
            <v>43281.627997685187</v>
          </cell>
          <cell r="AY147">
            <v>54</v>
          </cell>
          <cell r="AZ147" t="str">
            <v>Validado Correctamente</v>
          </cell>
          <cell r="BA147" t="str">
            <v>Vacio</v>
          </cell>
          <cell r="BB147">
            <v>43280.567986111113</v>
          </cell>
          <cell r="BC147">
            <v>5</v>
          </cell>
          <cell r="BD147" t="str">
            <v>Validado Correctamente</v>
          </cell>
          <cell r="BE147" t="str">
            <v>NO</v>
          </cell>
          <cell r="BF147">
            <v>43281.638553240744</v>
          </cell>
          <cell r="BG147">
            <v>12</v>
          </cell>
          <cell r="BH147" t="str">
            <v>Validado Correctamente</v>
          </cell>
          <cell r="BI147" t="str">
            <v>Vacio</v>
          </cell>
          <cell r="BJ147" t="str">
            <v>Vacio</v>
          </cell>
          <cell r="BK147" t="str">
            <v>Vacio</v>
          </cell>
          <cell r="BL147" t="str">
            <v>Vacio</v>
          </cell>
          <cell r="BM147" t="str">
            <v>Vacio</v>
          </cell>
          <cell r="BN147">
            <v>43280.497430555559</v>
          </cell>
          <cell r="BO147">
            <v>53</v>
          </cell>
          <cell r="BP147" t="str">
            <v>Validado Correctamente</v>
          </cell>
          <cell r="BQ147" t="str">
            <v>NO</v>
          </cell>
          <cell r="BR147">
            <v>43280.649641203701</v>
          </cell>
          <cell r="BS147">
            <v>39</v>
          </cell>
          <cell r="BT147" t="str">
            <v>Validado Correctamente</v>
          </cell>
          <cell r="BU147" t="str">
            <v>NO</v>
          </cell>
          <cell r="BV147">
            <v>43281.395694444444</v>
          </cell>
          <cell r="BW147">
            <v>166</v>
          </cell>
          <cell r="BX147" t="str">
            <v>Validado Correctamente</v>
          </cell>
          <cell r="BY147" t="str">
            <v>Vacio</v>
          </cell>
          <cell r="BZ147">
            <v>43279.691342592596</v>
          </cell>
          <cell r="CA147">
            <v>60</v>
          </cell>
          <cell r="CB147" t="str">
            <v>Validado Correctamente</v>
          </cell>
          <cell r="CC147" t="str">
            <v>NO</v>
          </cell>
          <cell r="CD147" t="str">
            <v>Vacio</v>
          </cell>
          <cell r="CE147" t="str">
            <v>Vacio</v>
          </cell>
          <cell r="CF147" t="str">
            <v>Vacio</v>
          </cell>
          <cell r="CG147" t="str">
            <v>Vacio</v>
          </cell>
          <cell r="CH147">
            <v>43281.533032407409</v>
          </cell>
          <cell r="CI147">
            <v>1</v>
          </cell>
          <cell r="CJ147" t="str">
            <v>Validado Correctamente</v>
          </cell>
          <cell r="CK147" t="str">
            <v>Vacio</v>
          </cell>
          <cell r="CL147">
            <v>43280.692002314812</v>
          </cell>
          <cell r="CM147">
            <v>28</v>
          </cell>
          <cell r="CN147" t="str">
            <v>Validado Correctamente</v>
          </cell>
          <cell r="CO147" t="str">
            <v>NO</v>
          </cell>
          <cell r="CP147" t="str">
            <v>Vacio</v>
          </cell>
          <cell r="CQ147" t="str">
            <v>Vacio</v>
          </cell>
          <cell r="CR147" t="str">
            <v>Vacio</v>
          </cell>
          <cell r="CS147" t="str">
            <v>Vacio</v>
          </cell>
          <cell r="CT147">
            <v>43280.747210648151</v>
          </cell>
          <cell r="CU147">
            <v>3</v>
          </cell>
          <cell r="CV147" t="str">
            <v>Validado Correctamente</v>
          </cell>
          <cell r="CW147" t="str">
            <v>NO</v>
          </cell>
        </row>
        <row r="148">
          <cell r="A148">
            <v>2730</v>
          </cell>
          <cell r="B148" t="str">
            <v>FUNDACION ESCUELA COLOMBIANA DE REHABILITACION</v>
          </cell>
          <cell r="C148" t="str">
            <v>PRIVADA</v>
          </cell>
          <cell r="D148" t="str">
            <v>Institución Universitaria/Escuela Tecnológica</v>
          </cell>
          <cell r="E148" t="str">
            <v>Vacio</v>
          </cell>
          <cell r="F148">
            <v>43281.473680555559</v>
          </cell>
          <cell r="G148">
            <v>309</v>
          </cell>
          <cell r="H148" t="str">
            <v>Validado con Errores</v>
          </cell>
          <cell r="I148" t="str">
            <v>Vacio</v>
          </cell>
          <cell r="J148">
            <v>43269.474027777775</v>
          </cell>
          <cell r="K148">
            <v>222</v>
          </cell>
          <cell r="L148" t="str">
            <v>Validado Correctamente</v>
          </cell>
          <cell r="M148" t="str">
            <v>NO</v>
          </cell>
          <cell r="N148">
            <v>43280.714375000003</v>
          </cell>
          <cell r="O148">
            <v>170</v>
          </cell>
          <cell r="P148" t="str">
            <v>Validado Correctamente</v>
          </cell>
          <cell r="Q148" t="str">
            <v>NO</v>
          </cell>
          <cell r="R148">
            <v>43309.338263888887</v>
          </cell>
          <cell r="S148">
            <v>825</v>
          </cell>
          <cell r="T148" t="str">
            <v>Validado Correctamente</v>
          </cell>
          <cell r="U148" t="str">
            <v>SI</v>
          </cell>
          <cell r="V148">
            <v>43281.404513888891</v>
          </cell>
          <cell r="W148">
            <v>104</v>
          </cell>
          <cell r="X148" t="str">
            <v>Validado Correctamente</v>
          </cell>
          <cell r="Y148" t="str">
            <v>NO</v>
          </cell>
          <cell r="Z148">
            <v>42993.612800925926</v>
          </cell>
          <cell r="AA148">
            <v>6</v>
          </cell>
          <cell r="AB148" t="str">
            <v>Validado Correctamente</v>
          </cell>
          <cell r="AC148" t="str">
            <v>Vacio</v>
          </cell>
          <cell r="AD148">
            <v>43263.451192129629</v>
          </cell>
          <cell r="AE148">
            <v>1</v>
          </cell>
          <cell r="AF148" t="str">
            <v>Validado Correctamente</v>
          </cell>
          <cell r="AG148" t="str">
            <v>NO</v>
          </cell>
          <cell r="AH148">
            <v>43280.671053240738</v>
          </cell>
          <cell r="AI148">
            <v>98</v>
          </cell>
          <cell r="AJ148" t="str">
            <v>Validado Correctamente</v>
          </cell>
          <cell r="AK148" t="str">
            <v>NO</v>
          </cell>
          <cell r="AL148">
            <v>43266.675868055558</v>
          </cell>
          <cell r="AM148">
            <v>31</v>
          </cell>
          <cell r="AN148" t="str">
            <v>Validado Correctamente</v>
          </cell>
          <cell r="AO148" t="str">
            <v>NO</v>
          </cell>
          <cell r="AP148">
            <v>43266.612766203703</v>
          </cell>
          <cell r="AQ148">
            <v>3</v>
          </cell>
          <cell r="AR148" t="str">
            <v>Validado Correctamente</v>
          </cell>
          <cell r="AS148" t="str">
            <v>NO</v>
          </cell>
          <cell r="AT148">
            <v>43266.67597222222</v>
          </cell>
          <cell r="AU148">
            <v>3</v>
          </cell>
          <cell r="AV148" t="str">
            <v>Validado Correctamente</v>
          </cell>
          <cell r="AW148" t="str">
            <v>NO</v>
          </cell>
          <cell r="AX148">
            <v>43266.670497685183</v>
          </cell>
          <cell r="AY148" t="str">
            <v>CARGUE 0</v>
          </cell>
          <cell r="AZ148" t="str">
            <v>Cargue en cero</v>
          </cell>
          <cell r="BA148" t="str">
            <v>NO</v>
          </cell>
          <cell r="BB148">
            <v>43266.675983796296</v>
          </cell>
          <cell r="BC148">
            <v>4</v>
          </cell>
          <cell r="BD148" t="str">
            <v>Validado Correctamente</v>
          </cell>
          <cell r="BE148" t="str">
            <v>NO</v>
          </cell>
          <cell r="BF148">
            <v>43266.675995370373</v>
          </cell>
          <cell r="BG148">
            <v>2</v>
          </cell>
          <cell r="BH148" t="str">
            <v>Validado Correctamente</v>
          </cell>
          <cell r="BI148" t="str">
            <v>NO</v>
          </cell>
          <cell r="BJ148">
            <v>43266.673738425925</v>
          </cell>
          <cell r="BK148" t="str">
            <v>CARGUE 0</v>
          </cell>
          <cell r="BL148" t="str">
            <v>Cargue en cero</v>
          </cell>
          <cell r="BM148" t="str">
            <v>NO</v>
          </cell>
          <cell r="BN148">
            <v>43266.605023148149</v>
          </cell>
          <cell r="BO148">
            <v>5</v>
          </cell>
          <cell r="BP148" t="str">
            <v>Validado Correctamente</v>
          </cell>
          <cell r="BQ148" t="str">
            <v>NO</v>
          </cell>
          <cell r="BR148" t="str">
            <v>Vacio</v>
          </cell>
          <cell r="BS148" t="str">
            <v>Vacio</v>
          </cell>
          <cell r="BT148" t="str">
            <v>Vacio</v>
          </cell>
          <cell r="BU148" t="str">
            <v>Vacio</v>
          </cell>
          <cell r="BV148">
            <v>43279.454016203701</v>
          </cell>
          <cell r="BW148">
            <v>97</v>
          </cell>
          <cell r="BX148" t="str">
            <v>Validado Correctamente</v>
          </cell>
          <cell r="BY148" t="str">
            <v>NO</v>
          </cell>
          <cell r="BZ148">
            <v>43279.749976851854</v>
          </cell>
          <cell r="CA148">
            <v>7</v>
          </cell>
          <cell r="CB148" t="str">
            <v>Validado Correctamente</v>
          </cell>
          <cell r="CC148" t="str">
            <v>NO</v>
          </cell>
          <cell r="CD148">
            <v>43276.514872685184</v>
          </cell>
          <cell r="CE148" t="str">
            <v>CARGUE 0</v>
          </cell>
          <cell r="CF148" t="str">
            <v>Cargue en cero</v>
          </cell>
          <cell r="CG148" t="str">
            <v>NO</v>
          </cell>
          <cell r="CH148">
            <v>43280.567418981482</v>
          </cell>
          <cell r="CI148">
            <v>1</v>
          </cell>
          <cell r="CJ148" t="str">
            <v>Validado Correctamente</v>
          </cell>
          <cell r="CK148" t="str">
            <v>NO</v>
          </cell>
          <cell r="CL148">
            <v>43279.591932870368</v>
          </cell>
          <cell r="CM148">
            <v>7</v>
          </cell>
          <cell r="CN148" t="str">
            <v>Validado Correctamente</v>
          </cell>
          <cell r="CO148" t="str">
            <v>NO</v>
          </cell>
          <cell r="CP148">
            <v>43279.744930555556</v>
          </cell>
          <cell r="CQ148" t="str">
            <v>CARGUE 0</v>
          </cell>
          <cell r="CR148" t="str">
            <v>Cargue en cero</v>
          </cell>
          <cell r="CS148" t="str">
            <v>NO</v>
          </cell>
          <cell r="CT148">
            <v>43273.35733796296</v>
          </cell>
          <cell r="CU148">
            <v>70</v>
          </cell>
          <cell r="CV148" t="str">
            <v>Validado Correctamente</v>
          </cell>
          <cell r="CW148" t="str">
            <v>NO</v>
          </cell>
        </row>
        <row r="149">
          <cell r="A149">
            <v>2731</v>
          </cell>
          <cell r="B149" t="str">
            <v>FUNDACION UNIVERSITARIA CATOLICA LUMEN GENTIUM</v>
          </cell>
          <cell r="C149" t="str">
            <v>PRIVADA</v>
          </cell>
          <cell r="D149" t="str">
            <v>Institución Universitaria/Escuela Tecnológica</v>
          </cell>
          <cell r="E149" t="str">
            <v>Vacio</v>
          </cell>
          <cell r="F149">
            <v>43439.33053240741</v>
          </cell>
          <cell r="G149">
            <v>1066</v>
          </cell>
          <cell r="H149" t="str">
            <v>Validado Correctamente</v>
          </cell>
          <cell r="I149" t="str">
            <v>SI</v>
          </cell>
          <cell r="J149">
            <v>43439.362384259257</v>
          </cell>
          <cell r="K149">
            <v>1066</v>
          </cell>
          <cell r="L149" t="str">
            <v>Validado Correctamente</v>
          </cell>
          <cell r="M149" t="str">
            <v>SI</v>
          </cell>
          <cell r="N149">
            <v>43353.444502314815</v>
          </cell>
          <cell r="O149">
            <v>1094</v>
          </cell>
          <cell r="P149" t="str">
            <v>Validado con Errores</v>
          </cell>
          <cell r="Q149" t="str">
            <v>SI</v>
          </cell>
          <cell r="R149">
            <v>43417.707962962966</v>
          </cell>
          <cell r="S149">
            <v>4635</v>
          </cell>
          <cell r="T149" t="str">
            <v>Validado con Errores</v>
          </cell>
          <cell r="U149" t="str">
            <v>SI</v>
          </cell>
          <cell r="V149">
            <v>43356.608217592591</v>
          </cell>
          <cell r="W149">
            <v>310</v>
          </cell>
          <cell r="X149" t="str">
            <v>Validado Correctamente</v>
          </cell>
          <cell r="Y149" t="str">
            <v>SI</v>
          </cell>
          <cell r="Z149" t="str">
            <v>Vacio</v>
          </cell>
          <cell r="AA149" t="str">
            <v>Vacio</v>
          </cell>
          <cell r="AB149" t="str">
            <v>Vacio</v>
          </cell>
          <cell r="AC149" t="str">
            <v>Vacio</v>
          </cell>
          <cell r="AD149" t="str">
            <v>Vacio</v>
          </cell>
          <cell r="AE149" t="str">
            <v>Vacio</v>
          </cell>
          <cell r="AF149" t="str">
            <v>Vacio</v>
          </cell>
          <cell r="AG149" t="str">
            <v>Vacio</v>
          </cell>
          <cell r="AH149" t="str">
            <v>Vacio</v>
          </cell>
          <cell r="AI149" t="str">
            <v>Vacio</v>
          </cell>
          <cell r="AJ149" t="str">
            <v>Vacio</v>
          </cell>
          <cell r="AK149" t="str">
            <v>Vacio</v>
          </cell>
          <cell r="AL149" t="str">
            <v>Vacio</v>
          </cell>
          <cell r="AM149" t="str">
            <v>Vacio</v>
          </cell>
          <cell r="AN149" t="str">
            <v>Vacio</v>
          </cell>
          <cell r="AO149" t="str">
            <v>Vacio</v>
          </cell>
          <cell r="AP149" t="str">
            <v>Vacio</v>
          </cell>
          <cell r="AQ149" t="str">
            <v>Vacio</v>
          </cell>
          <cell r="AR149" t="str">
            <v>Vacio</v>
          </cell>
          <cell r="AS149" t="str">
            <v>Vacio</v>
          </cell>
          <cell r="AT149" t="str">
            <v>Vacio</v>
          </cell>
          <cell r="AU149" t="str">
            <v>Vacio</v>
          </cell>
          <cell r="AV149" t="str">
            <v>Vacio</v>
          </cell>
          <cell r="AW149" t="str">
            <v>Vacio</v>
          </cell>
          <cell r="AX149" t="str">
            <v>Vacio</v>
          </cell>
          <cell r="AY149" t="str">
            <v>Vacio</v>
          </cell>
          <cell r="AZ149" t="str">
            <v>Vacio</v>
          </cell>
          <cell r="BA149" t="str">
            <v>Vacio</v>
          </cell>
          <cell r="BB149" t="str">
            <v>Vacio</v>
          </cell>
          <cell r="BC149" t="str">
            <v>Vacio</v>
          </cell>
          <cell r="BD149" t="str">
            <v>Vacio</v>
          </cell>
          <cell r="BE149" t="str">
            <v>Vacio</v>
          </cell>
          <cell r="BF149" t="str">
            <v>Vacio</v>
          </cell>
          <cell r="BG149" t="str">
            <v>Vacio</v>
          </cell>
          <cell r="BH149" t="str">
            <v>Vacio</v>
          </cell>
          <cell r="BI149" t="str">
            <v>Vacio</v>
          </cell>
          <cell r="BJ149" t="str">
            <v>Vacio</v>
          </cell>
          <cell r="BK149" t="str">
            <v>Vacio</v>
          </cell>
          <cell r="BL149" t="str">
            <v>Vacio</v>
          </cell>
          <cell r="BM149" t="str">
            <v>Vacio</v>
          </cell>
          <cell r="BN149" t="str">
            <v>Vacio</v>
          </cell>
          <cell r="BO149" t="str">
            <v>Vacio</v>
          </cell>
          <cell r="BP149" t="str">
            <v>Vacio</v>
          </cell>
          <cell r="BQ149" t="str">
            <v>Vacio</v>
          </cell>
          <cell r="BR149" t="str">
            <v>Vacio</v>
          </cell>
          <cell r="BS149" t="str">
            <v>Vacio</v>
          </cell>
          <cell r="BT149" t="str">
            <v>Vacio</v>
          </cell>
          <cell r="BU149" t="str">
            <v>Vacio</v>
          </cell>
          <cell r="BV149" t="str">
            <v>Vacio</v>
          </cell>
          <cell r="BW149" t="str">
            <v>Vacio</v>
          </cell>
          <cell r="BX149" t="str">
            <v>Vacio</v>
          </cell>
          <cell r="BY149" t="str">
            <v>Vacio</v>
          </cell>
          <cell r="BZ149" t="str">
            <v>Vacio</v>
          </cell>
          <cell r="CA149" t="str">
            <v>Vacio</v>
          </cell>
          <cell r="CB149" t="str">
            <v>Vacio</v>
          </cell>
          <cell r="CC149" t="str">
            <v>Vacio</v>
          </cell>
          <cell r="CD149" t="str">
            <v>Vacio</v>
          </cell>
          <cell r="CE149" t="str">
            <v>Vacio</v>
          </cell>
          <cell r="CF149" t="str">
            <v>Vacio</v>
          </cell>
          <cell r="CG149" t="str">
            <v>Vacio</v>
          </cell>
          <cell r="CH149" t="str">
            <v>Vacio</v>
          </cell>
          <cell r="CI149" t="str">
            <v>Vacio</v>
          </cell>
          <cell r="CJ149" t="str">
            <v>Vacio</v>
          </cell>
          <cell r="CK149" t="str">
            <v>Vacio</v>
          </cell>
          <cell r="CL149" t="str">
            <v>Vacio</v>
          </cell>
          <cell r="CM149" t="str">
            <v>Vacio</v>
          </cell>
          <cell r="CN149" t="str">
            <v>Vacio</v>
          </cell>
          <cell r="CO149" t="str">
            <v>Vacio</v>
          </cell>
          <cell r="CP149" t="str">
            <v>Vacio</v>
          </cell>
          <cell r="CQ149" t="str">
            <v>Vacio</v>
          </cell>
          <cell r="CR149" t="str">
            <v>Vacio</v>
          </cell>
          <cell r="CS149" t="str">
            <v>Vacio</v>
          </cell>
          <cell r="CT149" t="str">
            <v>Vacio</v>
          </cell>
          <cell r="CU149" t="str">
            <v>Vacio</v>
          </cell>
          <cell r="CV149" t="str">
            <v>Vacio</v>
          </cell>
          <cell r="CW149" t="str">
            <v>Vacio</v>
          </cell>
        </row>
        <row r="150">
          <cell r="A150">
            <v>2732</v>
          </cell>
          <cell r="B150" t="str">
            <v>FUNDACION UNIVERSITARIA CATOLICA DEL NORTE</v>
          </cell>
          <cell r="C150" t="str">
            <v>PRIVADA</v>
          </cell>
          <cell r="D150" t="str">
            <v>Institución Universitaria/Escuela Tecnológica</v>
          </cell>
          <cell r="E150" t="str">
            <v>Vacio</v>
          </cell>
          <cell r="F150">
            <v>43384.507465277777</v>
          </cell>
          <cell r="G150">
            <v>825</v>
          </cell>
          <cell r="H150" t="str">
            <v>Validado Correctamente</v>
          </cell>
          <cell r="I150" t="str">
            <v>SI</v>
          </cell>
          <cell r="J150">
            <v>43384.513506944444</v>
          </cell>
          <cell r="K150">
            <v>825</v>
          </cell>
          <cell r="L150" t="str">
            <v>Validado Correctamente</v>
          </cell>
          <cell r="M150" t="str">
            <v>SI</v>
          </cell>
          <cell r="N150">
            <v>43385.605011574073</v>
          </cell>
          <cell r="O150">
            <v>803</v>
          </cell>
          <cell r="P150" t="str">
            <v>Validado Correctamente</v>
          </cell>
          <cell r="Q150" t="str">
            <v>SI</v>
          </cell>
          <cell r="R150">
            <v>43405.488217592596</v>
          </cell>
          <cell r="S150">
            <v>3201</v>
          </cell>
          <cell r="T150" t="str">
            <v>Validado Correctamente</v>
          </cell>
          <cell r="U150" t="str">
            <v>SI</v>
          </cell>
          <cell r="V150">
            <v>43308.472800925927</v>
          </cell>
          <cell r="W150">
            <v>25</v>
          </cell>
          <cell r="X150" t="str">
            <v>Validado Correctamente</v>
          </cell>
          <cell r="Y150" t="str">
            <v>NO</v>
          </cell>
          <cell r="Z150" t="str">
            <v>Vacio</v>
          </cell>
          <cell r="AA150" t="str">
            <v>Vacio</v>
          </cell>
          <cell r="AB150" t="str">
            <v>Vacio</v>
          </cell>
          <cell r="AC150" t="str">
            <v>Vacio</v>
          </cell>
          <cell r="AD150">
            <v>43353.703032407408</v>
          </cell>
          <cell r="AE150">
            <v>1</v>
          </cell>
          <cell r="AF150" t="str">
            <v>Validado Correctamente</v>
          </cell>
          <cell r="AG150" t="str">
            <v>SI</v>
          </cell>
          <cell r="AH150">
            <v>43306.735821759263</v>
          </cell>
          <cell r="AI150">
            <v>86</v>
          </cell>
          <cell r="AJ150" t="str">
            <v>Validado Correctamente</v>
          </cell>
          <cell r="AK150" t="str">
            <v>SI</v>
          </cell>
          <cell r="AL150" t="str">
            <v>Vacio</v>
          </cell>
          <cell r="AM150" t="str">
            <v>Vacio</v>
          </cell>
          <cell r="AN150" t="str">
            <v>Vacio</v>
          </cell>
          <cell r="AO150" t="str">
            <v>Vacio</v>
          </cell>
          <cell r="AP150" t="str">
            <v>Vacio</v>
          </cell>
          <cell r="AQ150" t="str">
            <v>Vacio</v>
          </cell>
          <cell r="AR150" t="str">
            <v>Vacio</v>
          </cell>
          <cell r="AS150" t="str">
            <v>Vacio</v>
          </cell>
          <cell r="AT150" t="str">
            <v>Vacio</v>
          </cell>
          <cell r="AU150" t="str">
            <v>Vacio</v>
          </cell>
          <cell r="AV150" t="str">
            <v>Vacio</v>
          </cell>
          <cell r="AW150" t="str">
            <v>Vacio</v>
          </cell>
          <cell r="AX150" t="str">
            <v>Vacio</v>
          </cell>
          <cell r="AY150" t="str">
            <v>Vacio</v>
          </cell>
          <cell r="AZ150" t="str">
            <v>Vacio</v>
          </cell>
          <cell r="BA150" t="str">
            <v>Vacio</v>
          </cell>
          <cell r="BB150" t="str">
            <v>Vacio</v>
          </cell>
          <cell r="BC150" t="str">
            <v>Vacio</v>
          </cell>
          <cell r="BD150" t="str">
            <v>Vacio</v>
          </cell>
          <cell r="BE150" t="str">
            <v>Vacio</v>
          </cell>
          <cell r="BF150" t="str">
            <v>Vacio</v>
          </cell>
          <cell r="BG150" t="str">
            <v>Vacio</v>
          </cell>
          <cell r="BH150" t="str">
            <v>Vacio</v>
          </cell>
          <cell r="BI150" t="str">
            <v>Vacio</v>
          </cell>
          <cell r="BJ150" t="str">
            <v>Vacio</v>
          </cell>
          <cell r="BK150" t="str">
            <v>Vacio</v>
          </cell>
          <cell r="BL150" t="str">
            <v>Vacio</v>
          </cell>
          <cell r="BM150" t="str">
            <v>Vacio</v>
          </cell>
          <cell r="BN150">
            <v>43412.813379629632</v>
          </cell>
          <cell r="BO150">
            <v>4</v>
          </cell>
          <cell r="BP150" t="str">
            <v>Validado Correctamente</v>
          </cell>
          <cell r="BQ150" t="str">
            <v>SI</v>
          </cell>
          <cell r="BR150" t="str">
            <v>Vacio</v>
          </cell>
          <cell r="BS150" t="str">
            <v>Vacio</v>
          </cell>
          <cell r="BT150" t="str">
            <v>Vacio</v>
          </cell>
          <cell r="BU150" t="str">
            <v>Vacio</v>
          </cell>
          <cell r="BV150">
            <v>43412.704097222224</v>
          </cell>
          <cell r="BW150">
            <v>39</v>
          </cell>
          <cell r="BX150" t="str">
            <v>Validado Correctamente</v>
          </cell>
          <cell r="BY150" t="str">
            <v>SI</v>
          </cell>
          <cell r="BZ150" t="str">
            <v>Vacio</v>
          </cell>
          <cell r="CA150" t="str">
            <v>Vacio</v>
          </cell>
          <cell r="CB150" t="str">
            <v>Vacio</v>
          </cell>
          <cell r="CC150" t="str">
            <v>Vacio</v>
          </cell>
          <cell r="CD150" t="str">
            <v>Vacio</v>
          </cell>
          <cell r="CE150" t="str">
            <v>Vacio</v>
          </cell>
          <cell r="CF150" t="str">
            <v>Vacio</v>
          </cell>
          <cell r="CG150" t="str">
            <v>Vacio</v>
          </cell>
          <cell r="CH150" t="str">
            <v>Vacio</v>
          </cell>
          <cell r="CI150" t="str">
            <v>Vacio</v>
          </cell>
          <cell r="CJ150" t="str">
            <v>Vacio</v>
          </cell>
          <cell r="CK150" t="str">
            <v>Vacio</v>
          </cell>
          <cell r="CL150">
            <v>43412.777800925927</v>
          </cell>
          <cell r="CM150">
            <v>11</v>
          </cell>
          <cell r="CN150" t="str">
            <v>Validado Correctamente</v>
          </cell>
          <cell r="CO150" t="str">
            <v>SI</v>
          </cell>
          <cell r="CP150" t="str">
            <v>Vacio</v>
          </cell>
          <cell r="CQ150" t="str">
            <v>Vacio</v>
          </cell>
          <cell r="CR150" t="str">
            <v>Vacio</v>
          </cell>
          <cell r="CS150" t="str">
            <v>Vacio</v>
          </cell>
          <cell r="CT150" t="str">
            <v>Vacio</v>
          </cell>
          <cell r="CU150" t="str">
            <v>Vacio</v>
          </cell>
          <cell r="CV150" t="str">
            <v>Vacio</v>
          </cell>
          <cell r="CW150" t="str">
            <v>Vacio</v>
          </cell>
        </row>
        <row r="151">
          <cell r="A151">
            <v>2733</v>
          </cell>
          <cell r="B151" t="str">
            <v>FUNDACIÓN UNIVERSITARIA SAN ALFONSO- FUSA-</v>
          </cell>
          <cell r="C151" t="str">
            <v>PRIVADA</v>
          </cell>
          <cell r="D151" t="str">
            <v>Institución Universitaria/Escuela Tecnológica</v>
          </cell>
          <cell r="E151" t="str">
            <v>Vacio</v>
          </cell>
          <cell r="F151">
            <v>43175.4450462963</v>
          </cell>
          <cell r="G151">
            <v>88</v>
          </cell>
          <cell r="H151" t="str">
            <v>Validado Correctamente</v>
          </cell>
          <cell r="I151" t="str">
            <v>NO</v>
          </cell>
          <cell r="J151">
            <v>43340.517812500002</v>
          </cell>
          <cell r="K151">
            <v>91</v>
          </cell>
          <cell r="L151" t="str">
            <v>Validado Correctamente</v>
          </cell>
          <cell r="M151" t="str">
            <v>SI</v>
          </cell>
          <cell r="N151">
            <v>43340.523912037039</v>
          </cell>
          <cell r="O151">
            <v>99</v>
          </cell>
          <cell r="P151" t="str">
            <v>Validado Correctamente</v>
          </cell>
          <cell r="Q151" t="str">
            <v>SI</v>
          </cell>
          <cell r="R151">
            <v>43342.625543981485</v>
          </cell>
          <cell r="S151">
            <v>327</v>
          </cell>
          <cell r="T151" t="str">
            <v>Validado Correctamente</v>
          </cell>
          <cell r="U151" t="str">
            <v>SI</v>
          </cell>
          <cell r="V151">
            <v>43339.376909722225</v>
          </cell>
          <cell r="W151">
            <v>26</v>
          </cell>
          <cell r="X151" t="str">
            <v>Validado Correctamente</v>
          </cell>
          <cell r="Y151" t="str">
            <v>SI</v>
          </cell>
          <cell r="Z151" t="str">
            <v>Vacio</v>
          </cell>
          <cell r="AA151" t="str">
            <v>Vacio</v>
          </cell>
          <cell r="AB151" t="str">
            <v>Vacio</v>
          </cell>
          <cell r="AC151" t="str">
            <v>Vacio</v>
          </cell>
          <cell r="AD151">
            <v>43175.771087962959</v>
          </cell>
          <cell r="AE151">
            <v>1</v>
          </cell>
          <cell r="AF151" t="str">
            <v>Validado Correctamente</v>
          </cell>
          <cell r="AG151" t="str">
            <v>NO</v>
          </cell>
          <cell r="AH151">
            <v>43443.451747685183</v>
          </cell>
          <cell r="AI151">
            <v>53</v>
          </cell>
          <cell r="AJ151" t="str">
            <v>Validado Correctamente</v>
          </cell>
          <cell r="AK151" t="str">
            <v>SI</v>
          </cell>
          <cell r="AL151" t="str">
            <v>Vacio</v>
          </cell>
          <cell r="AM151" t="str">
            <v>Vacio</v>
          </cell>
          <cell r="AN151" t="str">
            <v>Vacio</v>
          </cell>
          <cell r="AO151" t="str">
            <v>Vacio</v>
          </cell>
          <cell r="AP151" t="str">
            <v>Vacio</v>
          </cell>
          <cell r="AQ151" t="str">
            <v>Vacio</v>
          </cell>
          <cell r="AR151" t="str">
            <v>Vacio</v>
          </cell>
          <cell r="AS151" t="str">
            <v>Vacio</v>
          </cell>
          <cell r="AT151" t="str">
            <v>Vacio</v>
          </cell>
          <cell r="AU151" t="str">
            <v>Vacio</v>
          </cell>
          <cell r="AV151" t="str">
            <v>Vacio</v>
          </cell>
          <cell r="AW151" t="str">
            <v>Vacio</v>
          </cell>
          <cell r="AX151" t="str">
            <v>Vacio</v>
          </cell>
          <cell r="AY151" t="str">
            <v>Vacio</v>
          </cell>
          <cell r="AZ151" t="str">
            <v>Vacio</v>
          </cell>
          <cell r="BA151" t="str">
            <v>Vacio</v>
          </cell>
          <cell r="BB151" t="str">
            <v>Vacio</v>
          </cell>
          <cell r="BC151" t="str">
            <v>Vacio</v>
          </cell>
          <cell r="BD151" t="str">
            <v>Vacio</v>
          </cell>
          <cell r="BE151" t="str">
            <v>Vacio</v>
          </cell>
          <cell r="BF151" t="str">
            <v>Vacio</v>
          </cell>
          <cell r="BG151" t="str">
            <v>Vacio</v>
          </cell>
          <cell r="BH151" t="str">
            <v>Vacio</v>
          </cell>
          <cell r="BI151" t="str">
            <v>Vacio</v>
          </cell>
          <cell r="BJ151" t="str">
            <v>Vacio</v>
          </cell>
          <cell r="BK151" t="str">
            <v>Vacio</v>
          </cell>
          <cell r="BL151" t="str">
            <v>Vacio</v>
          </cell>
          <cell r="BM151" t="str">
            <v>Vacio</v>
          </cell>
          <cell r="BN151" t="str">
            <v>Vacio</v>
          </cell>
          <cell r="BO151" t="str">
            <v>Vacio</v>
          </cell>
          <cell r="BP151" t="str">
            <v>Vacio</v>
          </cell>
          <cell r="BQ151" t="str">
            <v>Vacio</v>
          </cell>
          <cell r="BR151" t="str">
            <v>Vacio</v>
          </cell>
          <cell r="BS151" t="str">
            <v>Vacio</v>
          </cell>
          <cell r="BT151" t="str">
            <v>Vacio</v>
          </cell>
          <cell r="BU151" t="str">
            <v>Vacio</v>
          </cell>
          <cell r="BV151" t="str">
            <v>Vacio</v>
          </cell>
          <cell r="BW151" t="str">
            <v>Vacio</v>
          </cell>
          <cell r="BX151" t="str">
            <v>Vacio</v>
          </cell>
          <cell r="BY151" t="str">
            <v>Vacio</v>
          </cell>
          <cell r="BZ151" t="str">
            <v>Vacio</v>
          </cell>
          <cell r="CA151" t="str">
            <v>Vacio</v>
          </cell>
          <cell r="CB151" t="str">
            <v>Vacio</v>
          </cell>
          <cell r="CC151" t="str">
            <v>Vacio</v>
          </cell>
          <cell r="CD151" t="str">
            <v>Vacio</v>
          </cell>
          <cell r="CE151" t="str">
            <v>Vacio</v>
          </cell>
          <cell r="CF151" t="str">
            <v>Vacio</v>
          </cell>
          <cell r="CG151" t="str">
            <v>Vacio</v>
          </cell>
          <cell r="CH151" t="str">
            <v>Vacio</v>
          </cell>
          <cell r="CI151" t="str">
            <v>Vacio</v>
          </cell>
          <cell r="CJ151" t="str">
            <v>Vacio</v>
          </cell>
          <cell r="CK151" t="str">
            <v>Vacio</v>
          </cell>
          <cell r="CL151" t="str">
            <v>Vacio</v>
          </cell>
          <cell r="CM151" t="str">
            <v>Vacio</v>
          </cell>
          <cell r="CN151" t="str">
            <v>Vacio</v>
          </cell>
          <cell r="CO151" t="str">
            <v>Vacio</v>
          </cell>
          <cell r="CP151" t="str">
            <v>Vacio</v>
          </cell>
          <cell r="CQ151" t="str">
            <v>Vacio</v>
          </cell>
          <cell r="CR151" t="str">
            <v>Vacio</v>
          </cell>
          <cell r="CS151" t="str">
            <v>Vacio</v>
          </cell>
          <cell r="CT151" t="str">
            <v>Vacio</v>
          </cell>
          <cell r="CU151" t="str">
            <v>Vacio</v>
          </cell>
          <cell r="CV151" t="str">
            <v>Vacio</v>
          </cell>
          <cell r="CW151" t="str">
            <v>Vacio</v>
          </cell>
        </row>
        <row r="152">
          <cell r="A152">
            <v>2736</v>
          </cell>
          <cell r="B152" t="str">
            <v>FUNDACION UNIVERSITARIA SEMINARIO BIBLICO DE COLOMBIA</v>
          </cell>
          <cell r="C152" t="str">
            <v>PRIVADA</v>
          </cell>
          <cell r="D152" t="str">
            <v>Institución Universitaria/Escuela Tecnológica</v>
          </cell>
          <cell r="E152" t="str">
            <v>Vacio</v>
          </cell>
          <cell r="F152">
            <v>43266.644895833335</v>
          </cell>
          <cell r="G152">
            <v>47</v>
          </cell>
          <cell r="H152" t="str">
            <v>Validado Correctamente</v>
          </cell>
          <cell r="I152" t="str">
            <v>NO</v>
          </cell>
          <cell r="J152">
            <v>43267.407349537039</v>
          </cell>
          <cell r="K152">
            <v>47</v>
          </cell>
          <cell r="L152" t="str">
            <v>Validado Correctamente</v>
          </cell>
          <cell r="M152" t="str">
            <v>NO</v>
          </cell>
          <cell r="N152">
            <v>43276.484074074076</v>
          </cell>
          <cell r="O152">
            <v>40</v>
          </cell>
          <cell r="P152" t="str">
            <v>Validado Correctamente</v>
          </cell>
          <cell r="Q152" t="str">
            <v>NO</v>
          </cell>
          <cell r="R152">
            <v>43327.466516203705</v>
          </cell>
          <cell r="S152">
            <v>164</v>
          </cell>
          <cell r="T152" t="str">
            <v>Validado Correctamente</v>
          </cell>
          <cell r="U152" t="str">
            <v>SI</v>
          </cell>
          <cell r="V152">
            <v>43300.64261574074</v>
          </cell>
          <cell r="W152">
            <v>2</v>
          </cell>
          <cell r="X152" t="str">
            <v>Validado Correctamente</v>
          </cell>
          <cell r="Y152" t="str">
            <v>NO</v>
          </cell>
          <cell r="Z152">
            <v>42990.840266203704</v>
          </cell>
          <cell r="AA152">
            <v>2</v>
          </cell>
          <cell r="AB152" t="str">
            <v>Validado Correctamente</v>
          </cell>
          <cell r="AC152" t="str">
            <v>NO</v>
          </cell>
          <cell r="AD152">
            <v>43271.47148148148</v>
          </cell>
          <cell r="AE152">
            <v>1</v>
          </cell>
          <cell r="AF152" t="str">
            <v>Validado Correctamente</v>
          </cell>
          <cell r="AG152" t="str">
            <v>NO</v>
          </cell>
          <cell r="AH152">
            <v>43276.492986111109</v>
          </cell>
          <cell r="AI152">
            <v>29</v>
          </cell>
          <cell r="AJ152" t="str">
            <v>Validado Correctamente</v>
          </cell>
          <cell r="AK152" t="str">
            <v>NO</v>
          </cell>
          <cell r="AL152">
            <v>43273.38994212963</v>
          </cell>
          <cell r="AM152" t="str">
            <v>CARGUE 0</v>
          </cell>
          <cell r="AN152" t="str">
            <v>Cargue en cero</v>
          </cell>
          <cell r="AO152" t="str">
            <v>NO</v>
          </cell>
          <cell r="AP152">
            <v>43382.448113425926</v>
          </cell>
          <cell r="AQ152" t="str">
            <v>CARGUE 0</v>
          </cell>
          <cell r="AR152" t="str">
            <v>Validado Correctamente</v>
          </cell>
          <cell r="AS152" t="str">
            <v>SI</v>
          </cell>
          <cell r="AT152">
            <v>43272.386782407404</v>
          </cell>
          <cell r="AU152">
            <v>1</v>
          </cell>
          <cell r="AV152" t="str">
            <v>Validado Correctamente</v>
          </cell>
          <cell r="AW152" t="str">
            <v>NO</v>
          </cell>
          <cell r="AX152">
            <v>43272.386863425927</v>
          </cell>
          <cell r="AY152">
            <v>1</v>
          </cell>
          <cell r="AZ152" t="str">
            <v>Validado Correctamente</v>
          </cell>
          <cell r="BA152" t="str">
            <v>NO</v>
          </cell>
          <cell r="BB152">
            <v>43273.388692129629</v>
          </cell>
          <cell r="BC152" t="str">
            <v>CARGUE 0</v>
          </cell>
          <cell r="BD152" t="str">
            <v>Cargue en cero</v>
          </cell>
          <cell r="BE152" t="str">
            <v>NO</v>
          </cell>
          <cell r="BF152">
            <v>43273.388912037037</v>
          </cell>
          <cell r="BG152" t="str">
            <v>CARGUE 0</v>
          </cell>
          <cell r="BH152" t="str">
            <v>Cargue en cero</v>
          </cell>
          <cell r="BI152" t="str">
            <v>NO</v>
          </cell>
          <cell r="BJ152">
            <v>43273.387476851851</v>
          </cell>
          <cell r="BK152" t="str">
            <v>CARGUE 0</v>
          </cell>
          <cell r="BL152" t="str">
            <v>Cargue en cero</v>
          </cell>
          <cell r="BM152" t="str">
            <v>NO</v>
          </cell>
          <cell r="BN152">
            <v>43269.531527777777</v>
          </cell>
          <cell r="BO152">
            <v>24</v>
          </cell>
          <cell r="BP152" t="str">
            <v>Validado Correctamente</v>
          </cell>
          <cell r="BQ152" t="str">
            <v>NO</v>
          </cell>
          <cell r="BR152">
            <v>43270.662453703706</v>
          </cell>
          <cell r="BS152" t="str">
            <v>CARGUE 0</v>
          </cell>
          <cell r="BT152" t="str">
            <v>Cargue en cero</v>
          </cell>
          <cell r="BU152" t="str">
            <v>NO</v>
          </cell>
          <cell r="BV152">
            <v>43272.544872685183</v>
          </cell>
          <cell r="BW152">
            <v>46</v>
          </cell>
          <cell r="BX152" t="str">
            <v>Validado Correctamente</v>
          </cell>
          <cell r="BY152" t="str">
            <v>NO</v>
          </cell>
          <cell r="BZ152">
            <v>43270.614918981482</v>
          </cell>
          <cell r="CA152">
            <v>28</v>
          </cell>
          <cell r="CB152" t="str">
            <v>Validado Correctamente</v>
          </cell>
          <cell r="CC152" t="str">
            <v>NO</v>
          </cell>
          <cell r="CD152">
            <v>43269.400543981479</v>
          </cell>
          <cell r="CE152">
            <v>2</v>
          </cell>
          <cell r="CF152" t="str">
            <v>Validado Correctamente</v>
          </cell>
          <cell r="CG152" t="str">
            <v>NO</v>
          </cell>
          <cell r="CH152">
            <v>43273.386134259257</v>
          </cell>
          <cell r="CI152" t="str">
            <v>CARGUE 0</v>
          </cell>
          <cell r="CJ152" t="str">
            <v>Cargue en cero</v>
          </cell>
          <cell r="CK152" t="str">
            <v>NO</v>
          </cell>
          <cell r="CL152">
            <v>43270.599305555559</v>
          </cell>
          <cell r="CM152">
            <v>0</v>
          </cell>
          <cell r="CN152" t="str">
            <v>Validado Correctamente</v>
          </cell>
          <cell r="CO152" t="str">
            <v>NO</v>
          </cell>
          <cell r="CP152">
            <v>43273.386319444442</v>
          </cell>
          <cell r="CQ152" t="str">
            <v>CARGUE 0</v>
          </cell>
          <cell r="CR152" t="str">
            <v>Cargue en cero</v>
          </cell>
          <cell r="CS152" t="str">
            <v>NO</v>
          </cell>
          <cell r="CT152">
            <v>43270.622939814813</v>
          </cell>
          <cell r="CU152">
            <v>4</v>
          </cell>
          <cell r="CV152" t="str">
            <v>Validado Correctamente</v>
          </cell>
          <cell r="CW152" t="str">
            <v>NO</v>
          </cell>
        </row>
        <row r="153">
          <cell r="A153">
            <v>2737</v>
          </cell>
          <cell r="B153" t="str">
            <v>FUNDACION UNIVERSITARIA DEL AREA ANDINA</v>
          </cell>
          <cell r="C153" t="str">
            <v>PRIVADA</v>
          </cell>
          <cell r="D153" t="str">
            <v>Institución Universitaria/Escuela Tecnológica</v>
          </cell>
          <cell r="E153" t="str">
            <v>2728</v>
          </cell>
          <cell r="F153">
            <v>43248.532280092593</v>
          </cell>
          <cell r="G153">
            <v>1921</v>
          </cell>
          <cell r="H153" t="str">
            <v>Validado Correctamente</v>
          </cell>
          <cell r="I153" t="str">
            <v>NO</v>
          </cell>
          <cell r="J153">
            <v>43248.647835648146</v>
          </cell>
          <cell r="K153">
            <v>1530</v>
          </cell>
          <cell r="L153" t="str">
            <v>Validado Correctamente</v>
          </cell>
          <cell r="M153" t="str">
            <v>NO</v>
          </cell>
          <cell r="N153">
            <v>43281.335636574076</v>
          </cell>
          <cell r="O153">
            <v>693</v>
          </cell>
          <cell r="P153" t="str">
            <v>Validado Correctamente</v>
          </cell>
          <cell r="Q153" t="str">
            <v>Vacio</v>
          </cell>
          <cell r="R153">
            <v>43249.594155092593</v>
          </cell>
          <cell r="S153">
            <v>3389</v>
          </cell>
          <cell r="T153" t="str">
            <v>Validado con Errores</v>
          </cell>
          <cell r="U153" t="str">
            <v>NO</v>
          </cell>
          <cell r="V153">
            <v>43300.643437500003</v>
          </cell>
          <cell r="W153">
            <v>586</v>
          </cell>
          <cell r="X153" t="str">
            <v>Validado Correctamente</v>
          </cell>
          <cell r="Y153" t="str">
            <v>NO</v>
          </cell>
          <cell r="Z153">
            <v>42993.717905092592</v>
          </cell>
          <cell r="AA153">
            <v>21</v>
          </cell>
          <cell r="AB153" t="str">
            <v>Validado Correctamente</v>
          </cell>
          <cell r="AC153" t="str">
            <v>Vacio</v>
          </cell>
          <cell r="AD153">
            <v>43281.712361111109</v>
          </cell>
          <cell r="AE153">
            <v>1</v>
          </cell>
          <cell r="AF153" t="str">
            <v>Validado Correctamente</v>
          </cell>
          <cell r="AG153" t="str">
            <v>Vacio</v>
          </cell>
          <cell r="AH153">
            <v>43280.671018518522</v>
          </cell>
          <cell r="AI153">
            <v>405</v>
          </cell>
          <cell r="AJ153" t="str">
            <v>Validado Correctamente</v>
          </cell>
          <cell r="AK153" t="str">
            <v>NO</v>
          </cell>
          <cell r="AL153">
            <v>43281.659803240742</v>
          </cell>
          <cell r="AM153">
            <v>34</v>
          </cell>
          <cell r="AN153" t="str">
            <v>Validado Correctamente</v>
          </cell>
          <cell r="AO153" t="str">
            <v>Vacio</v>
          </cell>
          <cell r="AP153">
            <v>43281.659953703704</v>
          </cell>
          <cell r="AQ153">
            <v>24</v>
          </cell>
          <cell r="AR153" t="str">
            <v>Validado Correctamente</v>
          </cell>
          <cell r="AS153" t="str">
            <v>Vacio</v>
          </cell>
          <cell r="AT153">
            <v>43281.659953703704</v>
          </cell>
          <cell r="AU153">
            <v>39</v>
          </cell>
          <cell r="AV153" t="str">
            <v>Validado Correctamente</v>
          </cell>
          <cell r="AW153" t="str">
            <v>Vacio</v>
          </cell>
          <cell r="AX153" t="str">
            <v>Vacio</v>
          </cell>
          <cell r="AY153" t="str">
            <v>Vacio</v>
          </cell>
          <cell r="AZ153" t="str">
            <v>Validado con Errores</v>
          </cell>
          <cell r="BA153" t="str">
            <v>Vacio</v>
          </cell>
          <cell r="BB153">
            <v>43281.660011574073</v>
          </cell>
          <cell r="BC153">
            <v>5</v>
          </cell>
          <cell r="BD153" t="str">
            <v>Validado Correctamente</v>
          </cell>
          <cell r="BE153" t="str">
            <v>Vacio</v>
          </cell>
          <cell r="BF153">
            <v>43281.66002314815</v>
          </cell>
          <cell r="BG153">
            <v>12</v>
          </cell>
          <cell r="BH153" t="str">
            <v>Validado Correctamente</v>
          </cell>
          <cell r="BI153" t="str">
            <v>Vacio</v>
          </cell>
          <cell r="BJ153" t="str">
            <v>Vacio</v>
          </cell>
          <cell r="BK153" t="str">
            <v>Vacio</v>
          </cell>
          <cell r="BL153" t="str">
            <v>Vacio</v>
          </cell>
          <cell r="BM153" t="str">
            <v>Vacio</v>
          </cell>
          <cell r="BN153">
            <v>43281.655162037037</v>
          </cell>
          <cell r="BO153">
            <v>53</v>
          </cell>
          <cell r="BP153" t="str">
            <v>Validado Correctamente</v>
          </cell>
          <cell r="BQ153" t="str">
            <v>Vacio</v>
          </cell>
          <cell r="BR153">
            <v>43280.649699074071</v>
          </cell>
          <cell r="BS153">
            <v>17</v>
          </cell>
          <cell r="BT153" t="str">
            <v>Validado Correctamente</v>
          </cell>
          <cell r="BU153" t="str">
            <v>NO</v>
          </cell>
          <cell r="BV153">
            <v>43281.469317129631</v>
          </cell>
          <cell r="BW153">
            <v>105</v>
          </cell>
          <cell r="BX153" t="str">
            <v>Validado Correctamente</v>
          </cell>
          <cell r="BY153" t="str">
            <v>Vacio</v>
          </cell>
          <cell r="BZ153">
            <v>43280.384918981479</v>
          </cell>
          <cell r="CA153">
            <v>26</v>
          </cell>
          <cell r="CB153" t="str">
            <v>Validado Correctamente</v>
          </cell>
          <cell r="CC153" t="str">
            <v>NO</v>
          </cell>
          <cell r="CD153" t="str">
            <v>Vacio</v>
          </cell>
          <cell r="CE153" t="str">
            <v>Vacio</v>
          </cell>
          <cell r="CF153" t="str">
            <v>Vacio</v>
          </cell>
          <cell r="CG153" t="str">
            <v>Vacio</v>
          </cell>
          <cell r="CH153">
            <v>43281.659930555557</v>
          </cell>
          <cell r="CI153">
            <v>1</v>
          </cell>
          <cell r="CJ153" t="str">
            <v>Validado Correctamente</v>
          </cell>
          <cell r="CK153" t="str">
            <v>Vacio</v>
          </cell>
          <cell r="CL153">
            <v>43280.765277777777</v>
          </cell>
          <cell r="CM153">
            <v>8</v>
          </cell>
          <cell r="CN153" t="str">
            <v>Validado Correctamente</v>
          </cell>
          <cell r="CO153" t="str">
            <v>NO</v>
          </cell>
          <cell r="CP153" t="str">
            <v>Vacio</v>
          </cell>
          <cell r="CQ153" t="str">
            <v>Vacio</v>
          </cell>
          <cell r="CR153" t="str">
            <v>Vacio</v>
          </cell>
          <cell r="CS153" t="str">
            <v>Vacio</v>
          </cell>
          <cell r="CT153">
            <v>43281.480451388888</v>
          </cell>
          <cell r="CU153">
            <v>3</v>
          </cell>
          <cell r="CV153" t="str">
            <v>Validado Correctamente</v>
          </cell>
          <cell r="CW153" t="str">
            <v>Vacio</v>
          </cell>
        </row>
        <row r="154">
          <cell r="A154">
            <v>2738</v>
          </cell>
          <cell r="B154" t="str">
            <v>FUNDACION UNIVERSITARIA EMPRESARIAL DE LA CAMARA DE COMERCIO DE BOGOTA</v>
          </cell>
          <cell r="C154" t="str">
            <v>PRIVADA</v>
          </cell>
          <cell r="D154" t="str">
            <v>Institución Universitaria/Escuela Tecnológica</v>
          </cell>
          <cell r="E154" t="str">
            <v>Vacio</v>
          </cell>
          <cell r="F154">
            <v>43276.658831018518</v>
          </cell>
          <cell r="G154">
            <v>307</v>
          </cell>
          <cell r="H154" t="str">
            <v>Validado Correctamente</v>
          </cell>
          <cell r="I154" t="str">
            <v>NO</v>
          </cell>
          <cell r="J154">
            <v>43276.659398148149</v>
          </cell>
          <cell r="K154">
            <v>307</v>
          </cell>
          <cell r="L154" t="str">
            <v>Validado Correctamente</v>
          </cell>
          <cell r="M154" t="str">
            <v>NO</v>
          </cell>
          <cell r="N154">
            <v>43279.443229166667</v>
          </cell>
          <cell r="O154">
            <v>227</v>
          </cell>
          <cell r="P154" t="str">
            <v>Validado Correctamente</v>
          </cell>
          <cell r="Q154" t="str">
            <v>NO</v>
          </cell>
          <cell r="R154">
            <v>43340.684398148151</v>
          </cell>
          <cell r="S154">
            <v>1117</v>
          </cell>
          <cell r="T154" t="str">
            <v>Validado Correctamente</v>
          </cell>
          <cell r="U154" t="str">
            <v>SI</v>
          </cell>
          <cell r="V154">
            <v>43277.478206018517</v>
          </cell>
          <cell r="W154">
            <v>157</v>
          </cell>
          <cell r="X154" t="str">
            <v>Validado Correctamente</v>
          </cell>
          <cell r="Y154" t="str">
            <v>NO</v>
          </cell>
          <cell r="Z154">
            <v>43012.442037037035</v>
          </cell>
          <cell r="AA154">
            <v>16</v>
          </cell>
          <cell r="AB154" t="str">
            <v>Validado Correctamente</v>
          </cell>
          <cell r="AC154" t="str">
            <v>SI</v>
          </cell>
          <cell r="AD154">
            <v>43279.66605324074</v>
          </cell>
          <cell r="AE154">
            <v>1</v>
          </cell>
          <cell r="AF154" t="str">
            <v>Validado Correctamente</v>
          </cell>
          <cell r="AG154" t="str">
            <v>NO</v>
          </cell>
          <cell r="AH154">
            <v>43280.616863425923</v>
          </cell>
          <cell r="AI154">
            <v>193</v>
          </cell>
          <cell r="AJ154" t="str">
            <v>Validado Correctamente</v>
          </cell>
          <cell r="AK154" t="str">
            <v>NO</v>
          </cell>
          <cell r="AL154">
            <v>43277.448229166665</v>
          </cell>
          <cell r="AM154">
            <v>7</v>
          </cell>
          <cell r="AN154" t="str">
            <v>Validado Correctamente</v>
          </cell>
          <cell r="AO154" t="str">
            <v>NO</v>
          </cell>
          <cell r="AP154">
            <v>43277.448240740741</v>
          </cell>
          <cell r="AQ154">
            <v>3</v>
          </cell>
          <cell r="AR154" t="str">
            <v>Validado Correctamente</v>
          </cell>
          <cell r="AS154" t="str">
            <v>NO</v>
          </cell>
          <cell r="AT154">
            <v>43277.448252314818</v>
          </cell>
          <cell r="AU154">
            <v>6</v>
          </cell>
          <cell r="AV154" t="str">
            <v>Validado Correctamente</v>
          </cell>
          <cell r="AW154" t="str">
            <v>NO</v>
          </cell>
          <cell r="AX154">
            <v>43277.479027777779</v>
          </cell>
          <cell r="AY154">
            <v>58</v>
          </cell>
          <cell r="AZ154" t="str">
            <v>Validado Correctamente</v>
          </cell>
          <cell r="BA154" t="str">
            <v>NO</v>
          </cell>
          <cell r="BB154">
            <v>43277.494895833333</v>
          </cell>
          <cell r="BC154" t="str">
            <v>CARGUE 0</v>
          </cell>
          <cell r="BD154" t="str">
            <v>Cargue en cero</v>
          </cell>
          <cell r="BE154" t="str">
            <v>NO</v>
          </cell>
          <cell r="BF154">
            <v>43277.51085648148</v>
          </cell>
          <cell r="BG154">
            <v>7</v>
          </cell>
          <cell r="BH154" t="str">
            <v>Validado Correctamente</v>
          </cell>
          <cell r="BI154" t="str">
            <v>NO</v>
          </cell>
          <cell r="BJ154">
            <v>43277.454085648147</v>
          </cell>
          <cell r="BK154" t="str">
            <v>CARGUE 0</v>
          </cell>
          <cell r="BL154" t="str">
            <v>Cargue en cero</v>
          </cell>
          <cell r="BM154" t="str">
            <v>NO</v>
          </cell>
          <cell r="BN154">
            <v>43272.501400462963</v>
          </cell>
          <cell r="BO154">
            <v>18</v>
          </cell>
          <cell r="BP154" t="str">
            <v>Validado Correctamente</v>
          </cell>
          <cell r="BQ154" t="str">
            <v>NO</v>
          </cell>
          <cell r="BR154">
            <v>43276.482638888891</v>
          </cell>
          <cell r="BS154">
            <v>10</v>
          </cell>
          <cell r="BT154" t="str">
            <v>Validado Correctamente</v>
          </cell>
          <cell r="BU154" t="str">
            <v>NO</v>
          </cell>
          <cell r="BV154">
            <v>43272.651145833333</v>
          </cell>
          <cell r="BW154">
            <v>71</v>
          </cell>
          <cell r="BX154" t="str">
            <v>Validado Correctamente</v>
          </cell>
          <cell r="BY154" t="str">
            <v>NO</v>
          </cell>
          <cell r="BZ154">
            <v>43278.530046296299</v>
          </cell>
          <cell r="CA154">
            <v>24</v>
          </cell>
          <cell r="CB154" t="str">
            <v>Validado Correctamente</v>
          </cell>
          <cell r="CC154" t="str">
            <v>NO</v>
          </cell>
          <cell r="CD154">
            <v>43126.367094907408</v>
          </cell>
          <cell r="CE154" t="str">
            <v>CARGUE 0</v>
          </cell>
          <cell r="CF154" t="str">
            <v>Cargue en cero</v>
          </cell>
          <cell r="CG154" t="str">
            <v>NO</v>
          </cell>
          <cell r="CH154">
            <v>43272.651319444441</v>
          </cell>
          <cell r="CI154">
            <v>15</v>
          </cell>
          <cell r="CJ154" t="str">
            <v>Validado Correctamente</v>
          </cell>
          <cell r="CK154" t="str">
            <v>NO</v>
          </cell>
          <cell r="CL154">
            <v>43278.536400462966</v>
          </cell>
          <cell r="CM154">
            <v>18</v>
          </cell>
          <cell r="CN154" t="str">
            <v>Validado Correctamente</v>
          </cell>
          <cell r="CO154" t="str">
            <v>NO</v>
          </cell>
          <cell r="CP154">
            <v>43272.653726851851</v>
          </cell>
          <cell r="CQ154">
            <v>9</v>
          </cell>
          <cell r="CR154" t="str">
            <v>Validado Correctamente</v>
          </cell>
          <cell r="CS154" t="str">
            <v>NO</v>
          </cell>
          <cell r="CT154">
            <v>43276.421782407408</v>
          </cell>
          <cell r="CU154">
            <v>0</v>
          </cell>
          <cell r="CV154" t="str">
            <v>Validado Correctamente</v>
          </cell>
          <cell r="CW154" t="str">
            <v>NO</v>
          </cell>
        </row>
        <row r="155">
          <cell r="A155">
            <v>2739</v>
          </cell>
          <cell r="B155" t="str">
            <v>FUNDACION DE ESTUDIOS SUPERIORES UNIVERSITARIOS DE URABA ANTONIO ROLDAN BETANCUR</v>
          </cell>
          <cell r="C155" t="str">
            <v>PRIVADA</v>
          </cell>
          <cell r="D155" t="str">
            <v>Institución Universitaria/Escuela Tecnológica</v>
          </cell>
          <cell r="E155" t="str">
            <v>Vacio</v>
          </cell>
          <cell r="F155">
            <v>43252.733171296299</v>
          </cell>
          <cell r="G155">
            <v>265</v>
          </cell>
          <cell r="H155" t="str">
            <v>Validado Correctamente</v>
          </cell>
          <cell r="I155" t="str">
            <v>NO</v>
          </cell>
          <cell r="J155">
            <v>43325.494687500002</v>
          </cell>
          <cell r="K155">
            <v>121</v>
          </cell>
          <cell r="L155" t="str">
            <v>Validado Correctamente</v>
          </cell>
          <cell r="M155" t="str">
            <v>SI</v>
          </cell>
          <cell r="N155">
            <v>43325.607141203705</v>
          </cell>
          <cell r="O155">
            <v>121</v>
          </cell>
          <cell r="P155" t="str">
            <v>Validado Correctamente</v>
          </cell>
          <cell r="Q155" t="str">
            <v>SI</v>
          </cell>
          <cell r="R155">
            <v>43326.4141087963</v>
          </cell>
          <cell r="S155">
            <v>270</v>
          </cell>
          <cell r="T155" t="str">
            <v>Validado Correctamente</v>
          </cell>
          <cell r="U155" t="str">
            <v>SI</v>
          </cell>
          <cell r="V155">
            <v>43218.505185185182</v>
          </cell>
          <cell r="W155">
            <v>13</v>
          </cell>
          <cell r="X155" t="str">
            <v>Validado Correctamente</v>
          </cell>
          <cell r="Y155" t="str">
            <v>NO</v>
          </cell>
          <cell r="Z155">
            <v>42984.644097222219</v>
          </cell>
          <cell r="AA155">
            <v>5</v>
          </cell>
          <cell r="AB155" t="str">
            <v>Validado Correctamente</v>
          </cell>
          <cell r="AC155" t="str">
            <v>NO</v>
          </cell>
          <cell r="AD155">
            <v>43280.701840277776</v>
          </cell>
          <cell r="AE155">
            <v>3</v>
          </cell>
          <cell r="AF155" t="str">
            <v>Validado Correctamente</v>
          </cell>
          <cell r="AG155" t="str">
            <v>NO</v>
          </cell>
          <cell r="AH155">
            <v>43269.706469907411</v>
          </cell>
          <cell r="AI155">
            <v>33</v>
          </cell>
          <cell r="AJ155" t="str">
            <v>Validado Correctamente</v>
          </cell>
          <cell r="AK155" t="str">
            <v>NO</v>
          </cell>
          <cell r="AL155">
            <v>43333.350231481483</v>
          </cell>
          <cell r="AM155" t="str">
            <v>CARGUE 0</v>
          </cell>
          <cell r="AN155" t="str">
            <v>Cargue en cero</v>
          </cell>
          <cell r="AO155" t="str">
            <v>SI</v>
          </cell>
          <cell r="AP155">
            <v>43333.349907407406</v>
          </cell>
          <cell r="AQ155" t="str">
            <v>CARGUE 0</v>
          </cell>
          <cell r="AR155" t="str">
            <v>Cargue en cero</v>
          </cell>
          <cell r="AS155" t="str">
            <v>SI</v>
          </cell>
          <cell r="AT155">
            <v>43333.350636574076</v>
          </cell>
          <cell r="AU155" t="str">
            <v>CARGUE 0</v>
          </cell>
          <cell r="AV155" t="str">
            <v>Cargue en cero</v>
          </cell>
          <cell r="AW155" t="str">
            <v>SI</v>
          </cell>
          <cell r="AX155">
            <v>43333.350798611114</v>
          </cell>
          <cell r="AY155" t="str">
            <v>CARGUE 0</v>
          </cell>
          <cell r="AZ155" t="str">
            <v>Cargue en cero</v>
          </cell>
          <cell r="BA155" t="str">
            <v>SI</v>
          </cell>
          <cell r="BB155">
            <v>43333.350949074076</v>
          </cell>
          <cell r="BC155" t="str">
            <v>CARGUE 0</v>
          </cell>
          <cell r="BD155" t="str">
            <v>Cargue en cero</v>
          </cell>
          <cell r="BE155" t="str">
            <v>SI</v>
          </cell>
          <cell r="BF155">
            <v>43333.35119212963</v>
          </cell>
          <cell r="BG155" t="str">
            <v>CARGUE 0</v>
          </cell>
          <cell r="BH155" t="str">
            <v>Cargue en cero</v>
          </cell>
          <cell r="BI155" t="str">
            <v>SI</v>
          </cell>
          <cell r="BJ155">
            <v>43333.361539351848</v>
          </cell>
          <cell r="BK155" t="str">
            <v>CARGUE 0</v>
          </cell>
          <cell r="BL155" t="str">
            <v>Cargue en cero</v>
          </cell>
          <cell r="BM155" t="str">
            <v>SI</v>
          </cell>
          <cell r="BN155">
            <v>43333.34851851852</v>
          </cell>
          <cell r="BO155" t="str">
            <v>CARGUE 0</v>
          </cell>
          <cell r="BP155" t="str">
            <v>Cargue en cero</v>
          </cell>
          <cell r="BQ155" t="str">
            <v>SI</v>
          </cell>
          <cell r="BR155">
            <v>43333.363657407404</v>
          </cell>
          <cell r="BS155" t="str">
            <v>CARGUE 0</v>
          </cell>
          <cell r="BT155" t="str">
            <v>Cargue en cero</v>
          </cell>
          <cell r="BU155" t="str">
            <v>SI</v>
          </cell>
          <cell r="BV155">
            <v>43278.400069444448</v>
          </cell>
          <cell r="BW155">
            <v>14</v>
          </cell>
          <cell r="BX155" t="str">
            <v>Validado Correctamente</v>
          </cell>
          <cell r="BY155" t="str">
            <v>NO</v>
          </cell>
          <cell r="BZ155">
            <v>43277.719050925924</v>
          </cell>
          <cell r="CA155">
            <v>1</v>
          </cell>
          <cell r="CB155" t="str">
            <v>Validado Correctamente</v>
          </cell>
          <cell r="CC155" t="str">
            <v>NO</v>
          </cell>
          <cell r="CD155">
            <v>43333.362638888888</v>
          </cell>
          <cell r="CE155" t="str">
            <v>CARGUE 0</v>
          </cell>
          <cell r="CF155" t="str">
            <v>Cargue en cero</v>
          </cell>
          <cell r="CG155" t="str">
            <v>SI</v>
          </cell>
          <cell r="CH155">
            <v>43333.362546296295</v>
          </cell>
          <cell r="CI155" t="str">
            <v>CARGUE 0</v>
          </cell>
          <cell r="CJ155" t="str">
            <v>Cargue en cero</v>
          </cell>
          <cell r="CK155" t="str">
            <v>SI</v>
          </cell>
          <cell r="CL155">
            <v>43273.716192129628</v>
          </cell>
          <cell r="CM155">
            <v>2</v>
          </cell>
          <cell r="CN155" t="str">
            <v>Validado Correctamente</v>
          </cell>
          <cell r="CO155" t="str">
            <v>NO</v>
          </cell>
          <cell r="CP155">
            <v>43333.363923611112</v>
          </cell>
          <cell r="CQ155" t="str">
            <v>CARGUE 0</v>
          </cell>
          <cell r="CR155" t="str">
            <v>Cargue en cero</v>
          </cell>
          <cell r="CS155" t="str">
            <v>SI</v>
          </cell>
          <cell r="CT155">
            <v>43333.363819444443</v>
          </cell>
          <cell r="CU155" t="str">
            <v>CARGUE 0</v>
          </cell>
          <cell r="CV155" t="str">
            <v>Cargue en cero</v>
          </cell>
          <cell r="CW155" t="str">
            <v>SI</v>
          </cell>
        </row>
        <row r="156">
          <cell r="A156">
            <v>2740</v>
          </cell>
          <cell r="B156" t="str">
            <v>INSTITUCION UNIVERSITARIA COLOMBO AMERICANA - UNICA</v>
          </cell>
          <cell r="C156" t="str">
            <v>PRIVADA</v>
          </cell>
          <cell r="D156" t="str">
            <v>Institución Universitaria/Escuela Tecnológica</v>
          </cell>
          <cell r="E156" t="str">
            <v>Vacio</v>
          </cell>
          <cell r="F156">
            <v>43347.66778935185</v>
          </cell>
          <cell r="G156">
            <v>53</v>
          </cell>
          <cell r="H156" t="str">
            <v>Validado Correctamente</v>
          </cell>
          <cell r="I156" t="str">
            <v>SI</v>
          </cell>
          <cell r="J156">
            <v>43347.668715277781</v>
          </cell>
          <cell r="K156">
            <v>45</v>
          </cell>
          <cell r="L156" t="str">
            <v>Validado Correctamente</v>
          </cell>
          <cell r="M156" t="str">
            <v>SI</v>
          </cell>
          <cell r="N156">
            <v>43348.418703703705</v>
          </cell>
          <cell r="O156">
            <v>36</v>
          </cell>
          <cell r="P156" t="str">
            <v>Validado Correctamente</v>
          </cell>
          <cell r="Q156" t="str">
            <v>SI</v>
          </cell>
          <cell r="R156">
            <v>43348.449108796296</v>
          </cell>
          <cell r="S156">
            <v>193</v>
          </cell>
          <cell r="T156" t="str">
            <v>Validado Correctamente</v>
          </cell>
          <cell r="U156" t="str">
            <v>SI</v>
          </cell>
          <cell r="V156">
            <v>43348.46638888889</v>
          </cell>
          <cell r="W156">
            <v>49</v>
          </cell>
          <cell r="X156" t="str">
            <v>Validado Correctamente</v>
          </cell>
          <cell r="Y156" t="str">
            <v>SI</v>
          </cell>
          <cell r="Z156">
            <v>42989.412754629629</v>
          </cell>
          <cell r="AA156">
            <v>3</v>
          </cell>
          <cell r="AB156" t="str">
            <v>Validado Correctamente</v>
          </cell>
          <cell r="AC156" t="str">
            <v>NO</v>
          </cell>
          <cell r="AD156">
            <v>43269.484965277778</v>
          </cell>
          <cell r="AE156">
            <v>1</v>
          </cell>
          <cell r="AF156" t="str">
            <v>Validado Correctamente</v>
          </cell>
          <cell r="AG156" t="str">
            <v>NO</v>
          </cell>
          <cell r="AH156">
            <v>43270.441030092596</v>
          </cell>
          <cell r="AI156">
            <v>31</v>
          </cell>
          <cell r="AJ156" t="str">
            <v>Validado Correctamente</v>
          </cell>
          <cell r="AK156" t="str">
            <v>NO</v>
          </cell>
          <cell r="AL156">
            <v>43251.428518518522</v>
          </cell>
          <cell r="AM156" t="str">
            <v>CARGUE 0</v>
          </cell>
          <cell r="AN156" t="str">
            <v>Cargue en cero</v>
          </cell>
          <cell r="AO156" t="str">
            <v>NO</v>
          </cell>
          <cell r="AP156">
            <v>43264.517638888887</v>
          </cell>
          <cell r="AQ156" t="str">
            <v>CARGUE 0</v>
          </cell>
          <cell r="AR156" t="str">
            <v>Cargue en cero</v>
          </cell>
          <cell r="AS156" t="str">
            <v>NO</v>
          </cell>
          <cell r="AT156">
            <v>43264.517800925925</v>
          </cell>
          <cell r="AU156" t="str">
            <v>CARGUE 0</v>
          </cell>
          <cell r="AV156" t="str">
            <v>Cargue en cero</v>
          </cell>
          <cell r="AW156" t="str">
            <v>NO</v>
          </cell>
          <cell r="AX156">
            <v>43251.474374999998</v>
          </cell>
          <cell r="AY156">
            <v>1</v>
          </cell>
          <cell r="AZ156" t="str">
            <v>Validado Correctamente</v>
          </cell>
          <cell r="BA156" t="str">
            <v>NO</v>
          </cell>
          <cell r="BB156">
            <v>43251.427627314813</v>
          </cell>
          <cell r="BC156" t="str">
            <v>CARGUE 0</v>
          </cell>
          <cell r="BD156" t="str">
            <v>Cargue en cero</v>
          </cell>
          <cell r="BE156" t="str">
            <v>NO</v>
          </cell>
          <cell r="BF156">
            <v>43264.525648148148</v>
          </cell>
          <cell r="BG156">
            <v>2</v>
          </cell>
          <cell r="BH156" t="str">
            <v>Validado Correctamente</v>
          </cell>
          <cell r="BI156" t="str">
            <v>NO</v>
          </cell>
          <cell r="BJ156">
            <v>43251.429212962961</v>
          </cell>
          <cell r="BK156" t="str">
            <v>CARGUE 0</v>
          </cell>
          <cell r="BL156" t="str">
            <v>Cargue en cero</v>
          </cell>
          <cell r="BM156" t="str">
            <v>NO</v>
          </cell>
          <cell r="BN156">
            <v>43251.468113425923</v>
          </cell>
          <cell r="BO156">
            <v>1</v>
          </cell>
          <cell r="BP156" t="str">
            <v>Validado Correctamente</v>
          </cell>
          <cell r="BQ156" t="str">
            <v>NO</v>
          </cell>
          <cell r="BR156">
            <v>43252.480856481481</v>
          </cell>
          <cell r="BS156" t="str">
            <v>CARGUE 0</v>
          </cell>
          <cell r="BT156" t="str">
            <v>Cargue en cero</v>
          </cell>
          <cell r="BU156" t="str">
            <v>NO</v>
          </cell>
          <cell r="BV156">
            <v>43269.621817129628</v>
          </cell>
          <cell r="BW156">
            <v>15</v>
          </cell>
          <cell r="BX156" t="str">
            <v>Validado Correctamente</v>
          </cell>
          <cell r="BY156" t="str">
            <v>NO</v>
          </cell>
          <cell r="BZ156">
            <v>43250.639918981484</v>
          </cell>
          <cell r="CA156">
            <v>3</v>
          </cell>
          <cell r="CB156" t="str">
            <v>Validado Correctamente</v>
          </cell>
          <cell r="CC156" t="str">
            <v>NO</v>
          </cell>
          <cell r="CD156">
            <v>43250.640636574077</v>
          </cell>
          <cell r="CE156" t="str">
            <v>CARGUE 0</v>
          </cell>
          <cell r="CF156" t="str">
            <v>Cargue en cero</v>
          </cell>
          <cell r="CG156" t="str">
            <v>NO</v>
          </cell>
          <cell r="CH156">
            <v>43251.41915509259</v>
          </cell>
          <cell r="CI156" t="str">
            <v>CARGUE 0</v>
          </cell>
          <cell r="CJ156" t="str">
            <v>Cargue en cero</v>
          </cell>
          <cell r="CK156" t="str">
            <v>NO</v>
          </cell>
          <cell r="CL156">
            <v>43271.440509259257</v>
          </cell>
          <cell r="CM156">
            <v>1</v>
          </cell>
          <cell r="CN156" t="str">
            <v>Validado Correctamente</v>
          </cell>
          <cell r="CO156" t="str">
            <v>NO</v>
          </cell>
          <cell r="CP156">
            <v>43270.526365740741</v>
          </cell>
          <cell r="CQ156">
            <v>3</v>
          </cell>
          <cell r="CR156" t="str">
            <v>Validado Correctamente</v>
          </cell>
          <cell r="CS156" t="str">
            <v>NO</v>
          </cell>
          <cell r="CT156">
            <v>43250.641250000001</v>
          </cell>
          <cell r="CU156" t="str">
            <v>CARGUE 0</v>
          </cell>
          <cell r="CV156" t="str">
            <v>Cargue en cero</v>
          </cell>
          <cell r="CW156" t="str">
            <v>NO</v>
          </cell>
        </row>
        <row r="157">
          <cell r="A157">
            <v>2741</v>
          </cell>
          <cell r="B157" t="str">
            <v>FUNDACION DE ESTUDIOS SUPERIORES - MONSEÑOR ABRAHAM ESCUDERO MONTOYA  - FUNDES</v>
          </cell>
          <cell r="C157" t="str">
            <v>PRIVADA</v>
          </cell>
          <cell r="D157" t="str">
            <v>Institución Universitaria/Escuela Tecnológica</v>
          </cell>
          <cell r="E157" t="str">
            <v>Vacio</v>
          </cell>
          <cell r="F157">
            <v>43179.442511574074</v>
          </cell>
          <cell r="G157">
            <v>130</v>
          </cell>
          <cell r="H157" t="str">
            <v>Validado Correctamente</v>
          </cell>
          <cell r="I157" t="str">
            <v>NO</v>
          </cell>
          <cell r="J157">
            <v>43183.457800925928</v>
          </cell>
          <cell r="K157">
            <v>128</v>
          </cell>
          <cell r="L157" t="str">
            <v>Validado Correctamente</v>
          </cell>
          <cell r="M157" t="str">
            <v>NO</v>
          </cell>
          <cell r="N157">
            <v>43377.725624999999</v>
          </cell>
          <cell r="O157">
            <v>105</v>
          </cell>
          <cell r="P157" t="str">
            <v>Validado Correctamente</v>
          </cell>
          <cell r="Q157" t="str">
            <v>SI</v>
          </cell>
          <cell r="R157">
            <v>43349.411562499998</v>
          </cell>
          <cell r="S157">
            <v>440</v>
          </cell>
          <cell r="T157" t="str">
            <v>Validado Correctamente</v>
          </cell>
          <cell r="U157" t="str">
            <v>SI</v>
          </cell>
          <cell r="V157">
            <v>43281.375324074077</v>
          </cell>
          <cell r="W157" t="str">
            <v>CARGUE 0</v>
          </cell>
          <cell r="X157" t="str">
            <v>Cargue en cero</v>
          </cell>
          <cell r="Y157" t="str">
            <v>NO</v>
          </cell>
          <cell r="Z157">
            <v>42993.764270833337</v>
          </cell>
          <cell r="AA157">
            <v>3</v>
          </cell>
          <cell r="AB157" t="str">
            <v>Validado Correctamente</v>
          </cell>
          <cell r="AC157" t="str">
            <v>Vacio</v>
          </cell>
          <cell r="AD157">
            <v>43284.507037037038</v>
          </cell>
          <cell r="AE157">
            <v>1</v>
          </cell>
          <cell r="AF157" t="str">
            <v>Validado Correctamente</v>
          </cell>
          <cell r="AG157" t="str">
            <v>SI</v>
          </cell>
          <cell r="AH157">
            <v>43378.752881944441</v>
          </cell>
          <cell r="AI157">
            <v>31</v>
          </cell>
          <cell r="AJ157" t="str">
            <v>Validado Correctamente</v>
          </cell>
          <cell r="AK157" t="str">
            <v>SI</v>
          </cell>
          <cell r="AL157">
            <v>43266.697743055556</v>
          </cell>
          <cell r="AM157" t="str">
            <v>CARGUE 0</v>
          </cell>
          <cell r="AN157" t="str">
            <v>Validado Correctamente</v>
          </cell>
          <cell r="AO157" t="str">
            <v>NO</v>
          </cell>
          <cell r="AP157">
            <v>43279.707685185182</v>
          </cell>
          <cell r="AQ157">
            <v>3</v>
          </cell>
          <cell r="AR157" t="str">
            <v>Validado Correctamente</v>
          </cell>
          <cell r="AS157" t="str">
            <v>NO</v>
          </cell>
          <cell r="AT157">
            <v>43278.610358796293</v>
          </cell>
          <cell r="AU157">
            <v>4</v>
          </cell>
          <cell r="AV157" t="str">
            <v>Validado Correctamente</v>
          </cell>
          <cell r="AW157" t="str">
            <v>NO</v>
          </cell>
          <cell r="AX157">
            <v>43278.610381944447</v>
          </cell>
          <cell r="AY157">
            <v>9</v>
          </cell>
          <cell r="AZ157" t="str">
            <v>Validado Correctamente</v>
          </cell>
          <cell r="BA157" t="str">
            <v>NO</v>
          </cell>
          <cell r="BB157">
            <v>43265.668773148151</v>
          </cell>
          <cell r="BC157" t="str">
            <v>CARGUE 0</v>
          </cell>
          <cell r="BD157" t="str">
            <v>Cargue en cero</v>
          </cell>
          <cell r="BE157" t="str">
            <v>NO</v>
          </cell>
          <cell r="BF157">
            <v>43278.610451388886</v>
          </cell>
          <cell r="BG157">
            <v>1</v>
          </cell>
          <cell r="BH157" t="str">
            <v>Validado Correctamente</v>
          </cell>
          <cell r="BI157" t="str">
            <v>NO</v>
          </cell>
          <cell r="BJ157">
            <v>43265.668981481482</v>
          </cell>
          <cell r="BK157" t="str">
            <v>CARGUE 0</v>
          </cell>
          <cell r="BL157" t="str">
            <v>Cargue en cero</v>
          </cell>
          <cell r="BM157" t="str">
            <v>NO</v>
          </cell>
          <cell r="BN157">
            <v>43279.740902777776</v>
          </cell>
          <cell r="BO157">
            <v>2</v>
          </cell>
          <cell r="BP157" t="str">
            <v>Validado Correctamente</v>
          </cell>
          <cell r="BQ157" t="str">
            <v>NO</v>
          </cell>
          <cell r="BR157">
            <v>43277.725231481483</v>
          </cell>
          <cell r="BS157">
            <v>12</v>
          </cell>
          <cell r="BT157" t="str">
            <v>Validado Correctamente</v>
          </cell>
          <cell r="BU157" t="str">
            <v>NO</v>
          </cell>
          <cell r="BV157">
            <v>43279.76048611111</v>
          </cell>
          <cell r="BW157">
            <v>42</v>
          </cell>
          <cell r="BX157" t="str">
            <v>Validado Correctamente</v>
          </cell>
          <cell r="BY157" t="str">
            <v>NO</v>
          </cell>
          <cell r="BZ157">
            <v>43273.450972222221</v>
          </cell>
          <cell r="CA157">
            <v>5</v>
          </cell>
          <cell r="CB157" t="str">
            <v>Validado Correctamente</v>
          </cell>
          <cell r="CC157" t="str">
            <v>NO</v>
          </cell>
          <cell r="CD157">
            <v>43277.956111111111</v>
          </cell>
          <cell r="CE157">
            <v>49</v>
          </cell>
          <cell r="CF157" t="str">
            <v>Validado Correctamente</v>
          </cell>
          <cell r="CG157" t="str">
            <v>NO</v>
          </cell>
          <cell r="CH157">
            <v>43270.746921296297</v>
          </cell>
          <cell r="CI157">
            <v>13</v>
          </cell>
          <cell r="CJ157" t="str">
            <v>Validado Correctamente</v>
          </cell>
          <cell r="CK157" t="str">
            <v>NO</v>
          </cell>
          <cell r="CL157">
            <v>43279.771180555559</v>
          </cell>
          <cell r="CM157">
            <v>25</v>
          </cell>
          <cell r="CN157" t="str">
            <v>Validado Correctamente</v>
          </cell>
          <cell r="CO157" t="str">
            <v>NO</v>
          </cell>
          <cell r="CP157">
            <v>43270.75984953704</v>
          </cell>
          <cell r="CQ157">
            <v>9</v>
          </cell>
          <cell r="CR157" t="str">
            <v>Validado Correctamente</v>
          </cell>
          <cell r="CS157" t="str">
            <v>NO</v>
          </cell>
          <cell r="CT157">
            <v>43279.76326388889</v>
          </cell>
          <cell r="CU157">
            <v>8</v>
          </cell>
          <cell r="CV157" t="str">
            <v>Validado Correctamente</v>
          </cell>
          <cell r="CW157" t="str">
            <v>NO</v>
          </cell>
        </row>
        <row r="158">
          <cell r="A158">
            <v>2743</v>
          </cell>
          <cell r="B158" t="str">
            <v>FUNDACION UNIVERSITARIA INTERNACIONAL DEL TROPICO AMERICANO</v>
          </cell>
          <cell r="C158" t="str">
            <v>PRIVADA</v>
          </cell>
          <cell r="D158" t="str">
            <v>Institución Universitaria/Escuela Tecnológica</v>
          </cell>
          <cell r="E158" t="str">
            <v>Vacio</v>
          </cell>
          <cell r="F158">
            <v>43433.625810185185</v>
          </cell>
          <cell r="G158">
            <v>313</v>
          </cell>
          <cell r="H158" t="str">
            <v>Validado Correctamente</v>
          </cell>
          <cell r="I158" t="str">
            <v>SI</v>
          </cell>
          <cell r="J158">
            <v>43433.626585648148</v>
          </cell>
          <cell r="K158">
            <v>274</v>
          </cell>
          <cell r="L158" t="str">
            <v>Validado Correctamente</v>
          </cell>
          <cell r="M158" t="str">
            <v>SI</v>
          </cell>
          <cell r="N158">
            <v>43441.377222222225</v>
          </cell>
          <cell r="O158">
            <v>331</v>
          </cell>
          <cell r="P158" t="str">
            <v>Validado Correctamente</v>
          </cell>
          <cell r="Q158" t="str">
            <v>SI</v>
          </cell>
          <cell r="R158">
            <v>43441.388564814813</v>
          </cell>
          <cell r="S158">
            <v>1835</v>
          </cell>
          <cell r="T158" t="str">
            <v>Validado Correctamente</v>
          </cell>
          <cell r="U158" t="str">
            <v>SI</v>
          </cell>
          <cell r="V158">
            <v>43256.645694444444</v>
          </cell>
          <cell r="W158">
            <v>159</v>
          </cell>
          <cell r="X158" t="str">
            <v>Validado Correctamente</v>
          </cell>
          <cell r="Y158" t="str">
            <v>NO</v>
          </cell>
          <cell r="Z158">
            <v>43053.429826388892</v>
          </cell>
          <cell r="AA158">
            <v>32</v>
          </cell>
          <cell r="AB158" t="str">
            <v>Validado Correctamente</v>
          </cell>
          <cell r="AC158" t="str">
            <v>SI</v>
          </cell>
          <cell r="AD158" t="str">
            <v>Vacio</v>
          </cell>
          <cell r="AE158" t="str">
            <v>Vacio</v>
          </cell>
          <cell r="AF158" t="str">
            <v>Vacio</v>
          </cell>
          <cell r="AG158" t="str">
            <v>Vacio</v>
          </cell>
          <cell r="AH158">
            <v>43420.436296296299</v>
          </cell>
          <cell r="AI158">
            <v>181</v>
          </cell>
          <cell r="AJ158" t="str">
            <v>Validado Correctamente</v>
          </cell>
          <cell r="AK158" t="str">
            <v>SI</v>
          </cell>
          <cell r="AL158">
            <v>43280.567372685182</v>
          </cell>
          <cell r="AM158">
            <v>1</v>
          </cell>
          <cell r="AN158" t="str">
            <v>Validado Correctamente</v>
          </cell>
          <cell r="AO158" t="str">
            <v>NO</v>
          </cell>
          <cell r="AP158">
            <v>43280.567615740743</v>
          </cell>
          <cell r="AQ158">
            <v>5</v>
          </cell>
          <cell r="AR158" t="str">
            <v>Validado Correctamente</v>
          </cell>
          <cell r="AS158" t="str">
            <v>NO</v>
          </cell>
          <cell r="AT158">
            <v>43291.403831018521</v>
          </cell>
          <cell r="AU158">
            <v>6</v>
          </cell>
          <cell r="AV158" t="str">
            <v>Validado Correctamente</v>
          </cell>
          <cell r="AW158" t="str">
            <v>SI</v>
          </cell>
          <cell r="AX158">
            <v>43280.567916666667</v>
          </cell>
          <cell r="AY158">
            <v>6</v>
          </cell>
          <cell r="AZ158" t="str">
            <v>Validado Correctamente</v>
          </cell>
          <cell r="BA158" t="str">
            <v>NO</v>
          </cell>
          <cell r="BB158">
            <v>43273.50104166667</v>
          </cell>
          <cell r="BC158" t="str">
            <v>CARGUE 0</v>
          </cell>
          <cell r="BD158" t="str">
            <v>Cargue en cero</v>
          </cell>
          <cell r="BE158" t="str">
            <v>NO</v>
          </cell>
          <cell r="BF158">
            <v>43273.500949074078</v>
          </cell>
          <cell r="BG158" t="str">
            <v>CARGUE 0</v>
          </cell>
          <cell r="BH158" t="str">
            <v>Cargue en cero</v>
          </cell>
          <cell r="BI158" t="str">
            <v>NO</v>
          </cell>
          <cell r="BJ158">
            <v>43243.67083333333</v>
          </cell>
          <cell r="BK158" t="str">
            <v>CARGUE 0</v>
          </cell>
          <cell r="BL158" t="str">
            <v>Cargue en cero</v>
          </cell>
          <cell r="BM158" t="str">
            <v>NO</v>
          </cell>
          <cell r="BN158">
            <v>43280.518888888888</v>
          </cell>
          <cell r="BO158">
            <v>8</v>
          </cell>
          <cell r="BP158" t="str">
            <v>Validado Correctamente</v>
          </cell>
          <cell r="BQ158" t="str">
            <v>NO</v>
          </cell>
          <cell r="BR158">
            <v>43220.370115740741</v>
          </cell>
          <cell r="BS158" t="str">
            <v>CARGUE 0</v>
          </cell>
          <cell r="BT158" t="str">
            <v>Cargue en cero</v>
          </cell>
          <cell r="BU158" t="str">
            <v>NO</v>
          </cell>
          <cell r="BV158">
            <v>43277.606342592589</v>
          </cell>
          <cell r="BW158">
            <v>6</v>
          </cell>
          <cell r="BX158" t="str">
            <v>Validado Correctamente</v>
          </cell>
          <cell r="BY158" t="str">
            <v>NO</v>
          </cell>
          <cell r="BZ158">
            <v>43257.59275462963</v>
          </cell>
          <cell r="CA158">
            <v>8</v>
          </cell>
          <cell r="CB158" t="str">
            <v>Validado Correctamente</v>
          </cell>
          <cell r="CC158" t="str">
            <v>NO</v>
          </cell>
          <cell r="CD158">
            <v>43278.320787037039</v>
          </cell>
          <cell r="CE158" t="str">
            <v>CARGUE 0</v>
          </cell>
          <cell r="CF158" t="str">
            <v>Cargue en cero</v>
          </cell>
          <cell r="CG158" t="str">
            <v>NO</v>
          </cell>
          <cell r="CH158">
            <v>43264.473298611112</v>
          </cell>
          <cell r="CI158" t="str">
            <v>CARGUE 0</v>
          </cell>
          <cell r="CJ158" t="str">
            <v>Cargue en cero</v>
          </cell>
          <cell r="CK158" t="str">
            <v>NO</v>
          </cell>
          <cell r="CL158">
            <v>43278.320856481485</v>
          </cell>
          <cell r="CM158" t="str">
            <v>CARGUE 0</v>
          </cell>
          <cell r="CN158" t="str">
            <v>Cargue en cero</v>
          </cell>
          <cell r="CO158" t="str">
            <v>NO</v>
          </cell>
          <cell r="CP158">
            <v>43265.67359953704</v>
          </cell>
          <cell r="CQ158">
            <v>3</v>
          </cell>
          <cell r="CR158" t="str">
            <v>Validado Correctamente</v>
          </cell>
          <cell r="CS158" t="str">
            <v>NO</v>
          </cell>
          <cell r="CT158">
            <v>43278.381215277775</v>
          </cell>
          <cell r="CU158" t="str">
            <v>CARGUE 0</v>
          </cell>
          <cell r="CV158" t="str">
            <v>Validado Correctamente</v>
          </cell>
          <cell r="CW158" t="str">
            <v>NO</v>
          </cell>
        </row>
        <row r="159">
          <cell r="A159">
            <v>2744</v>
          </cell>
          <cell r="B159" t="str">
            <v>INSTITUCION UNIVERSITARIA CENTRO DE ESTUDIOS SUPERIORES MARIA GORETTI</v>
          </cell>
          <cell r="C159" t="str">
            <v>PRIVADA</v>
          </cell>
          <cell r="D159" t="str">
            <v>Institución Universitaria/Escuela Tecnológica</v>
          </cell>
          <cell r="E159" t="str">
            <v>Vacio</v>
          </cell>
          <cell r="F159">
            <v>43164.618263888886</v>
          </cell>
          <cell r="G159">
            <v>1184</v>
          </cell>
          <cell r="H159" t="str">
            <v>Validado Correctamente</v>
          </cell>
          <cell r="I159" t="str">
            <v>NO</v>
          </cell>
          <cell r="J159">
            <v>43165.314421296294</v>
          </cell>
          <cell r="K159">
            <v>965</v>
          </cell>
          <cell r="L159" t="str">
            <v>Validado Correctamente</v>
          </cell>
          <cell r="M159" t="str">
            <v>NO</v>
          </cell>
          <cell r="N159">
            <v>43441.505046296297</v>
          </cell>
          <cell r="O159">
            <v>825</v>
          </cell>
          <cell r="P159" t="str">
            <v>Validado Correctamente</v>
          </cell>
          <cell r="Q159" t="str">
            <v>SI</v>
          </cell>
          <cell r="R159">
            <v>43406.713993055557</v>
          </cell>
          <cell r="S159">
            <v>6650</v>
          </cell>
          <cell r="T159" t="str">
            <v>Validado Correctamente</v>
          </cell>
          <cell r="U159" t="str">
            <v>SI</v>
          </cell>
          <cell r="V159">
            <v>43305.625509259262</v>
          </cell>
          <cell r="W159">
            <v>487</v>
          </cell>
          <cell r="X159" t="str">
            <v>Validado Correctamente</v>
          </cell>
          <cell r="Y159" t="str">
            <v>NO</v>
          </cell>
          <cell r="Z159">
            <v>42993.324861111112</v>
          </cell>
          <cell r="AA159">
            <v>15</v>
          </cell>
          <cell r="AB159" t="str">
            <v>Validado Correctamente</v>
          </cell>
          <cell r="AC159" t="str">
            <v>Vacio</v>
          </cell>
          <cell r="AD159">
            <v>43277.669733796298</v>
          </cell>
          <cell r="AE159">
            <v>1</v>
          </cell>
          <cell r="AF159" t="str">
            <v>Validado Correctamente</v>
          </cell>
          <cell r="AG159" t="str">
            <v>NO</v>
          </cell>
          <cell r="AH159">
            <v>43273.32476851852</v>
          </cell>
          <cell r="AI159">
            <v>509</v>
          </cell>
          <cell r="AJ159" t="str">
            <v>Validado Correctamente</v>
          </cell>
          <cell r="AK159" t="str">
            <v>NO</v>
          </cell>
          <cell r="AL159">
            <v>43278.736608796295</v>
          </cell>
          <cell r="AM159">
            <v>6</v>
          </cell>
          <cell r="AN159" t="str">
            <v>Validado Correctamente</v>
          </cell>
          <cell r="AO159" t="str">
            <v>NO</v>
          </cell>
          <cell r="AP159">
            <v>43278.736608796295</v>
          </cell>
          <cell r="AQ159">
            <v>43</v>
          </cell>
          <cell r="AR159" t="str">
            <v>Validado Correctamente</v>
          </cell>
          <cell r="AS159" t="str">
            <v>NO</v>
          </cell>
          <cell r="AT159">
            <v>43278.746840277781</v>
          </cell>
          <cell r="AU159">
            <v>26</v>
          </cell>
          <cell r="AV159" t="str">
            <v>Validado Correctamente</v>
          </cell>
          <cell r="AW159" t="str">
            <v>NO</v>
          </cell>
          <cell r="AX159">
            <v>43278.746851851851</v>
          </cell>
          <cell r="AY159">
            <v>78</v>
          </cell>
          <cell r="AZ159" t="str">
            <v>Validado Correctamente</v>
          </cell>
          <cell r="BA159" t="str">
            <v>NO</v>
          </cell>
          <cell r="BB159" t="str">
            <v>Vacio</v>
          </cell>
          <cell r="BC159" t="str">
            <v>Vacio</v>
          </cell>
          <cell r="BD159" t="str">
            <v>Vacio</v>
          </cell>
          <cell r="BE159" t="str">
            <v>Vacio</v>
          </cell>
          <cell r="BF159">
            <v>43279.348969907405</v>
          </cell>
          <cell r="BG159">
            <v>3</v>
          </cell>
          <cell r="BH159" t="str">
            <v>Validado Correctamente</v>
          </cell>
          <cell r="BI159" t="str">
            <v>NO</v>
          </cell>
          <cell r="BJ159" t="str">
            <v>Vacio</v>
          </cell>
          <cell r="BK159" t="str">
            <v>Vacio</v>
          </cell>
          <cell r="BL159" t="str">
            <v>Vacio</v>
          </cell>
          <cell r="BM159" t="str">
            <v>Vacio</v>
          </cell>
          <cell r="BN159">
            <v>43278.720775462964</v>
          </cell>
          <cell r="BO159">
            <v>17</v>
          </cell>
          <cell r="BP159" t="str">
            <v>Validado Correctamente</v>
          </cell>
          <cell r="BQ159" t="str">
            <v>NO</v>
          </cell>
          <cell r="BR159" t="str">
            <v>Vacio</v>
          </cell>
          <cell r="BS159" t="str">
            <v>Vacio</v>
          </cell>
          <cell r="BT159" t="str">
            <v>Vacio</v>
          </cell>
          <cell r="BU159" t="str">
            <v>Vacio</v>
          </cell>
          <cell r="BV159">
            <v>43279.348900462966</v>
          </cell>
          <cell r="BW159">
            <v>45</v>
          </cell>
          <cell r="BX159" t="str">
            <v>Validado Correctamente</v>
          </cell>
          <cell r="BY159" t="str">
            <v>NO</v>
          </cell>
          <cell r="BZ159">
            <v>43278.642152777778</v>
          </cell>
          <cell r="CA159">
            <v>35</v>
          </cell>
          <cell r="CB159" t="str">
            <v>Validado Correctamente</v>
          </cell>
          <cell r="CC159" t="str">
            <v>NO</v>
          </cell>
          <cell r="CD159" t="str">
            <v>Vacio</v>
          </cell>
          <cell r="CE159" t="str">
            <v>Vacio</v>
          </cell>
          <cell r="CF159" t="str">
            <v>Vacio</v>
          </cell>
          <cell r="CG159" t="str">
            <v>Vacio</v>
          </cell>
          <cell r="CH159" t="str">
            <v>Vacio</v>
          </cell>
          <cell r="CI159" t="str">
            <v>Vacio</v>
          </cell>
          <cell r="CJ159" t="str">
            <v>Vacio</v>
          </cell>
          <cell r="CK159" t="str">
            <v>Vacio</v>
          </cell>
          <cell r="CL159">
            <v>43278.736701388887</v>
          </cell>
          <cell r="CM159">
            <v>16</v>
          </cell>
          <cell r="CN159" t="str">
            <v>Validado Correctamente</v>
          </cell>
          <cell r="CO159" t="str">
            <v>NO</v>
          </cell>
          <cell r="CP159" t="str">
            <v>Vacio</v>
          </cell>
          <cell r="CQ159" t="str">
            <v>Vacio</v>
          </cell>
          <cell r="CR159" t="str">
            <v>Vacio</v>
          </cell>
          <cell r="CS159" t="str">
            <v>Vacio</v>
          </cell>
          <cell r="CT159" t="str">
            <v>Vacio</v>
          </cell>
          <cell r="CU159" t="str">
            <v>Vacio</v>
          </cell>
          <cell r="CV159" t="str">
            <v>Vacio</v>
          </cell>
          <cell r="CW159" t="str">
            <v>Vacio</v>
          </cell>
        </row>
        <row r="160">
          <cell r="A160">
            <v>2745</v>
          </cell>
          <cell r="B160" t="str">
            <v>UNIPANAMERICANA - FUNDACION UNIVERSITARIA PANAMERICANA</v>
          </cell>
          <cell r="C160" t="str">
            <v>PRIVADA</v>
          </cell>
          <cell r="D160" t="str">
            <v>Institución Universitaria/Escuela Tecnológica</v>
          </cell>
          <cell r="E160" t="str">
            <v>Vacio</v>
          </cell>
          <cell r="F160">
            <v>43264.8280787037</v>
          </cell>
          <cell r="G160">
            <v>2105</v>
          </cell>
          <cell r="H160" t="str">
            <v>Validado Correctamente</v>
          </cell>
          <cell r="I160" t="str">
            <v>NO</v>
          </cell>
          <cell r="J160">
            <v>43297.474027777775</v>
          </cell>
          <cell r="K160">
            <v>2025</v>
          </cell>
          <cell r="L160" t="str">
            <v>Validado Correctamente</v>
          </cell>
          <cell r="M160" t="str">
            <v>SI</v>
          </cell>
          <cell r="N160">
            <v>43445.698391203703</v>
          </cell>
          <cell r="O160">
            <v>2379</v>
          </cell>
          <cell r="P160" t="str">
            <v>Validado Correctamente</v>
          </cell>
          <cell r="Q160" t="str">
            <v>SI</v>
          </cell>
          <cell r="R160">
            <v>43445.709131944444</v>
          </cell>
          <cell r="S160">
            <v>7661</v>
          </cell>
          <cell r="T160" t="str">
            <v>Validado Correctamente</v>
          </cell>
          <cell r="U160" t="str">
            <v>SI</v>
          </cell>
          <cell r="V160">
            <v>43318.74454861111</v>
          </cell>
          <cell r="W160">
            <v>1505</v>
          </cell>
          <cell r="X160" t="str">
            <v>Validado Correctamente</v>
          </cell>
          <cell r="Y160" t="str">
            <v>SI</v>
          </cell>
          <cell r="Z160">
            <v>43075.71603009259</v>
          </cell>
          <cell r="AA160">
            <v>87</v>
          </cell>
          <cell r="AB160" t="str">
            <v>Validado Correctamente</v>
          </cell>
          <cell r="AC160" t="str">
            <v>SI</v>
          </cell>
          <cell r="AD160">
            <v>43264.441736111112</v>
          </cell>
          <cell r="AE160">
            <v>1</v>
          </cell>
          <cell r="AF160" t="str">
            <v>Validado Correctamente</v>
          </cell>
          <cell r="AG160" t="str">
            <v>NO</v>
          </cell>
          <cell r="AH160">
            <v>43266.381261574075</v>
          </cell>
          <cell r="AI160">
            <v>425</v>
          </cell>
          <cell r="AJ160" t="str">
            <v>Validado Correctamente</v>
          </cell>
          <cell r="AK160" t="str">
            <v>NO</v>
          </cell>
          <cell r="AL160">
            <v>43281.682442129626</v>
          </cell>
          <cell r="AM160" t="str">
            <v>CARGUE 0</v>
          </cell>
          <cell r="AN160" t="str">
            <v>Cargue en cero</v>
          </cell>
          <cell r="AO160" t="str">
            <v>Vacio</v>
          </cell>
          <cell r="AP160" t="str">
            <v>Vacio</v>
          </cell>
          <cell r="AQ160" t="str">
            <v>Vacio</v>
          </cell>
          <cell r="AR160" t="str">
            <v>Vacio</v>
          </cell>
          <cell r="AS160" t="str">
            <v>Vacio</v>
          </cell>
          <cell r="AT160">
            <v>43440.491678240738</v>
          </cell>
          <cell r="AU160">
            <v>4</v>
          </cell>
          <cell r="AV160" t="str">
            <v>Validado Correctamente</v>
          </cell>
          <cell r="AW160" t="str">
            <v>SI</v>
          </cell>
          <cell r="AX160" t="str">
            <v>Vacio</v>
          </cell>
          <cell r="AY160" t="str">
            <v>Vacio</v>
          </cell>
          <cell r="AZ160" t="str">
            <v>Validado con Errores</v>
          </cell>
          <cell r="BA160" t="str">
            <v>Vacio</v>
          </cell>
          <cell r="BB160">
            <v>43440.460486111115</v>
          </cell>
          <cell r="BC160" t="str">
            <v>CARGUE 0</v>
          </cell>
          <cell r="BD160" t="str">
            <v>Cargue en cero</v>
          </cell>
          <cell r="BE160" t="str">
            <v>SI</v>
          </cell>
          <cell r="BF160" t="str">
            <v>Vacio</v>
          </cell>
          <cell r="BG160" t="str">
            <v>Vacio</v>
          </cell>
          <cell r="BH160" t="str">
            <v>Validado con Errores</v>
          </cell>
          <cell r="BI160" t="str">
            <v>Vacio</v>
          </cell>
          <cell r="BJ160">
            <v>43440.441076388888</v>
          </cell>
          <cell r="BK160" t="str">
            <v>CARGUE 0</v>
          </cell>
          <cell r="BL160" t="str">
            <v>Cargue en cero</v>
          </cell>
          <cell r="BM160" t="str">
            <v>SI</v>
          </cell>
          <cell r="BN160">
            <v>43280.656631944446</v>
          </cell>
          <cell r="BO160">
            <v>1</v>
          </cell>
          <cell r="BP160" t="str">
            <v>Validado Correctamente</v>
          </cell>
          <cell r="BQ160" t="str">
            <v>NO</v>
          </cell>
          <cell r="BR160" t="str">
            <v>Vacio</v>
          </cell>
          <cell r="BS160" t="str">
            <v>Vacio</v>
          </cell>
          <cell r="BT160" t="str">
            <v>Validado con Errores</v>
          </cell>
          <cell r="BU160" t="str">
            <v>Vacio</v>
          </cell>
          <cell r="BV160">
            <v>43280.566793981481</v>
          </cell>
          <cell r="BW160">
            <v>93</v>
          </cell>
          <cell r="BX160" t="str">
            <v>Validado Correctamente</v>
          </cell>
          <cell r="BY160" t="str">
            <v>NO</v>
          </cell>
          <cell r="BZ160">
            <v>43280.383946759262</v>
          </cell>
          <cell r="CA160">
            <v>134</v>
          </cell>
          <cell r="CB160" t="str">
            <v>Validado Correctamente</v>
          </cell>
          <cell r="CC160" t="str">
            <v>NO</v>
          </cell>
          <cell r="CD160" t="str">
            <v>Vacio</v>
          </cell>
          <cell r="CE160" t="str">
            <v>Vacio</v>
          </cell>
          <cell r="CF160" t="str">
            <v>Vacio</v>
          </cell>
          <cell r="CG160" t="str">
            <v>Vacio</v>
          </cell>
          <cell r="CH160" t="str">
            <v>Vacio</v>
          </cell>
          <cell r="CI160" t="str">
            <v>Vacio</v>
          </cell>
          <cell r="CJ160" t="str">
            <v>Vacio</v>
          </cell>
          <cell r="CK160" t="str">
            <v>Vacio</v>
          </cell>
          <cell r="CL160" t="str">
            <v>Vacio</v>
          </cell>
          <cell r="CM160" t="str">
            <v>Vacio</v>
          </cell>
          <cell r="CN160" t="str">
            <v>Vacio</v>
          </cell>
          <cell r="CO160" t="str">
            <v>Vacio</v>
          </cell>
          <cell r="CP160" t="str">
            <v>Vacio</v>
          </cell>
          <cell r="CQ160" t="str">
            <v>Vacio</v>
          </cell>
          <cell r="CR160" t="str">
            <v>Vacio</v>
          </cell>
          <cell r="CS160" t="str">
            <v>Vacio</v>
          </cell>
          <cell r="CT160" t="str">
            <v>Vacio</v>
          </cell>
          <cell r="CU160" t="str">
            <v>Vacio</v>
          </cell>
          <cell r="CV160" t="str">
            <v>Vacio</v>
          </cell>
          <cell r="CW160" t="str">
            <v>Vacio</v>
          </cell>
        </row>
        <row r="161">
          <cell r="A161">
            <v>2746</v>
          </cell>
          <cell r="B161" t="str">
            <v>FUNDACION UNIVERSITARIA SANITAS</v>
          </cell>
          <cell r="C161" t="str">
            <v>PRIVADA</v>
          </cell>
          <cell r="D161" t="str">
            <v>Institución Universitaria/Escuela Tecnológica</v>
          </cell>
          <cell r="E161" t="str">
            <v>Vacio</v>
          </cell>
          <cell r="F161">
            <v>43287.390324074076</v>
          </cell>
          <cell r="G161">
            <v>1412</v>
          </cell>
          <cell r="H161" t="str">
            <v>Validado Correctamente</v>
          </cell>
          <cell r="I161" t="str">
            <v>SI</v>
          </cell>
          <cell r="J161">
            <v>43287.407129629632</v>
          </cell>
          <cell r="K161">
            <v>325</v>
          </cell>
          <cell r="L161" t="str">
            <v>Validado Correctamente</v>
          </cell>
          <cell r="M161" t="str">
            <v>SI</v>
          </cell>
          <cell r="N161">
            <v>43360.469664351855</v>
          </cell>
          <cell r="O161">
            <v>214</v>
          </cell>
          <cell r="P161" t="str">
            <v>Validado Correctamente</v>
          </cell>
          <cell r="Q161" t="str">
            <v>SI</v>
          </cell>
          <cell r="R161">
            <v>43318.951099537036</v>
          </cell>
          <cell r="S161">
            <v>1506</v>
          </cell>
          <cell r="T161" t="str">
            <v>Validado Correctamente</v>
          </cell>
          <cell r="U161" t="str">
            <v>SI</v>
          </cell>
          <cell r="V161">
            <v>43285.493611111109</v>
          </cell>
          <cell r="W161">
            <v>145</v>
          </cell>
          <cell r="X161" t="str">
            <v>Validado Correctamente</v>
          </cell>
          <cell r="Y161" t="str">
            <v>NO</v>
          </cell>
          <cell r="Z161">
            <v>43087.679479166669</v>
          </cell>
          <cell r="AA161">
            <v>21</v>
          </cell>
          <cell r="AB161" t="str">
            <v>Validado Correctamente</v>
          </cell>
          <cell r="AC161" t="str">
            <v>SI</v>
          </cell>
          <cell r="AD161">
            <v>43280.568402777775</v>
          </cell>
          <cell r="AE161">
            <v>1</v>
          </cell>
          <cell r="AF161" t="str">
            <v>Validado Correctamente</v>
          </cell>
          <cell r="AG161" t="str">
            <v>NO</v>
          </cell>
          <cell r="AH161">
            <v>43345.438599537039</v>
          </cell>
          <cell r="AI161">
            <v>182</v>
          </cell>
          <cell r="AJ161" t="str">
            <v>Validado Correctamente</v>
          </cell>
          <cell r="AK161" t="str">
            <v>SI</v>
          </cell>
          <cell r="AL161">
            <v>43277.352592592593</v>
          </cell>
          <cell r="AM161">
            <v>1</v>
          </cell>
          <cell r="AN161" t="str">
            <v>Validado Correctamente</v>
          </cell>
          <cell r="AO161" t="str">
            <v>NO</v>
          </cell>
          <cell r="AP161">
            <v>43277.725057870368</v>
          </cell>
          <cell r="AQ161">
            <v>1</v>
          </cell>
          <cell r="AR161" t="str">
            <v>Validado Correctamente</v>
          </cell>
          <cell r="AS161" t="str">
            <v>NO</v>
          </cell>
          <cell r="AT161">
            <v>43273.62060185185</v>
          </cell>
          <cell r="AU161">
            <v>7</v>
          </cell>
          <cell r="AV161" t="str">
            <v>Validado Correctamente</v>
          </cell>
          <cell r="AW161" t="str">
            <v>NO</v>
          </cell>
          <cell r="AX161">
            <v>43277.352638888886</v>
          </cell>
          <cell r="AY161">
            <v>13</v>
          </cell>
          <cell r="AZ161" t="str">
            <v>Validado Correctamente</v>
          </cell>
          <cell r="BA161" t="str">
            <v>NO</v>
          </cell>
          <cell r="BB161">
            <v>43277.497800925928</v>
          </cell>
          <cell r="BC161" t="str">
            <v>CARGUE 0</v>
          </cell>
          <cell r="BD161" t="str">
            <v>Cargue en cero</v>
          </cell>
          <cell r="BE161" t="str">
            <v>NO</v>
          </cell>
          <cell r="BF161">
            <v>43280.649571759262</v>
          </cell>
          <cell r="BG161">
            <v>3</v>
          </cell>
          <cell r="BH161" t="str">
            <v>Validado Correctamente</v>
          </cell>
          <cell r="BI161" t="str">
            <v>NO</v>
          </cell>
          <cell r="BJ161">
            <v>43273.777430555558</v>
          </cell>
          <cell r="BK161" t="str">
            <v>CARGUE 0</v>
          </cell>
          <cell r="BL161" t="str">
            <v>Cargue en cero</v>
          </cell>
          <cell r="BM161" t="str">
            <v>NO</v>
          </cell>
          <cell r="BN161">
            <v>43277.37300925926</v>
          </cell>
          <cell r="BO161">
            <v>8</v>
          </cell>
          <cell r="BP161" t="str">
            <v>Validado Correctamente</v>
          </cell>
          <cell r="BQ161" t="str">
            <v>NO</v>
          </cell>
          <cell r="BR161" t="str">
            <v>Vacio</v>
          </cell>
          <cell r="BS161" t="str">
            <v>Vacio</v>
          </cell>
          <cell r="BT161" t="str">
            <v>Vacio</v>
          </cell>
          <cell r="BU161" t="str">
            <v>Vacio</v>
          </cell>
          <cell r="BV161">
            <v>43277.352476851855</v>
          </cell>
          <cell r="BW161">
            <v>25</v>
          </cell>
          <cell r="BX161" t="str">
            <v>Validado Correctamente</v>
          </cell>
          <cell r="BY161" t="str">
            <v>NO</v>
          </cell>
          <cell r="BZ161">
            <v>43278.427881944444</v>
          </cell>
          <cell r="CA161">
            <v>32</v>
          </cell>
          <cell r="CB161" t="str">
            <v>Validado Correctamente</v>
          </cell>
          <cell r="CC161" t="str">
            <v>NO</v>
          </cell>
          <cell r="CD161" t="str">
            <v>Vacio</v>
          </cell>
          <cell r="CE161" t="str">
            <v>Vacio</v>
          </cell>
          <cell r="CF161" t="str">
            <v>Vacio</v>
          </cell>
          <cell r="CG161" t="str">
            <v>Vacio</v>
          </cell>
          <cell r="CH161">
            <v>43273.767916666664</v>
          </cell>
          <cell r="CI161">
            <v>2</v>
          </cell>
          <cell r="CJ161" t="str">
            <v>Validado Correctamente</v>
          </cell>
          <cell r="CK161" t="str">
            <v>NO</v>
          </cell>
          <cell r="CL161">
            <v>43278.526307870372</v>
          </cell>
          <cell r="CM161">
            <v>4</v>
          </cell>
          <cell r="CN161" t="str">
            <v>Validado Correctamente</v>
          </cell>
          <cell r="CO161" t="str">
            <v>NO</v>
          </cell>
          <cell r="CP161">
            <v>43273.781076388892</v>
          </cell>
          <cell r="CQ161">
            <v>1</v>
          </cell>
          <cell r="CR161" t="str">
            <v>Validado Correctamente</v>
          </cell>
          <cell r="CS161" t="str">
            <v>NO</v>
          </cell>
          <cell r="CT161" t="str">
            <v>Vacio</v>
          </cell>
          <cell r="CU161" t="str">
            <v>Vacio</v>
          </cell>
          <cell r="CV161" t="str">
            <v>Vacio</v>
          </cell>
          <cell r="CW161" t="str">
            <v>Vacio</v>
          </cell>
        </row>
        <row r="162">
          <cell r="A162">
            <v>2747</v>
          </cell>
          <cell r="B162" t="str">
            <v>FUNDACION UNIVERSITARIA AUTONOMA DE LAS AMERICAS</v>
          </cell>
          <cell r="C162" t="str">
            <v>PRIVADA</v>
          </cell>
          <cell r="D162" t="str">
            <v>Institución Universitaria/Escuela Tecnológica</v>
          </cell>
          <cell r="E162" t="str">
            <v>Vacio</v>
          </cell>
          <cell r="F162">
            <v>43271.733368055553</v>
          </cell>
          <cell r="G162">
            <v>1766</v>
          </cell>
          <cell r="H162" t="str">
            <v>Validado Correctamente</v>
          </cell>
          <cell r="I162" t="str">
            <v>NO</v>
          </cell>
          <cell r="J162">
            <v>43271.748506944445</v>
          </cell>
          <cell r="K162">
            <v>1025</v>
          </cell>
          <cell r="L162" t="str">
            <v>Validado Correctamente</v>
          </cell>
          <cell r="M162" t="str">
            <v>NO</v>
          </cell>
          <cell r="N162">
            <v>43271.762395833335</v>
          </cell>
          <cell r="O162">
            <v>881</v>
          </cell>
          <cell r="P162" t="str">
            <v>Validado Correctamente</v>
          </cell>
          <cell r="Q162" t="str">
            <v>NO</v>
          </cell>
          <cell r="R162">
            <v>43280.499895833331</v>
          </cell>
          <cell r="S162">
            <v>4352</v>
          </cell>
          <cell r="T162" t="str">
            <v>Validado Correctamente</v>
          </cell>
          <cell r="U162" t="str">
            <v>NO</v>
          </cell>
          <cell r="V162">
            <v>43312.511770833335</v>
          </cell>
          <cell r="W162">
            <v>429</v>
          </cell>
          <cell r="X162" t="str">
            <v>Validado Correctamente</v>
          </cell>
          <cell r="Y162" t="str">
            <v>Vacio</v>
          </cell>
          <cell r="Z162" t="str">
            <v>Vacio</v>
          </cell>
          <cell r="AA162" t="str">
            <v>Vacio</v>
          </cell>
          <cell r="AB162" t="str">
            <v>Vacio</v>
          </cell>
          <cell r="AC162" t="str">
            <v>Vacio</v>
          </cell>
          <cell r="AD162" t="str">
            <v>Vacio</v>
          </cell>
          <cell r="AE162" t="str">
            <v>Vacio</v>
          </cell>
          <cell r="AF162" t="str">
            <v>Vacio</v>
          </cell>
          <cell r="AG162" t="str">
            <v>Vacio</v>
          </cell>
          <cell r="AH162">
            <v>43271.75708333333</v>
          </cell>
          <cell r="AI162">
            <v>530</v>
          </cell>
          <cell r="AJ162" t="str">
            <v>Validado Correctamente</v>
          </cell>
          <cell r="AK162" t="str">
            <v>NO</v>
          </cell>
          <cell r="AL162">
            <v>43270.462141203701</v>
          </cell>
          <cell r="AM162">
            <v>15</v>
          </cell>
          <cell r="AN162" t="str">
            <v>Validado Correctamente</v>
          </cell>
          <cell r="AO162" t="str">
            <v>NO</v>
          </cell>
          <cell r="AP162" t="str">
            <v>Vacio</v>
          </cell>
          <cell r="AQ162" t="str">
            <v>Vacio</v>
          </cell>
          <cell r="AR162" t="str">
            <v>Vacio</v>
          </cell>
          <cell r="AS162" t="str">
            <v>Vacio</v>
          </cell>
          <cell r="AT162">
            <v>43269.769259259258</v>
          </cell>
          <cell r="AU162">
            <v>8</v>
          </cell>
          <cell r="AV162" t="str">
            <v>Validado Correctamente</v>
          </cell>
          <cell r="AW162" t="str">
            <v>NO</v>
          </cell>
          <cell r="AX162">
            <v>43269.769305555557</v>
          </cell>
          <cell r="AY162">
            <v>74</v>
          </cell>
          <cell r="AZ162" t="str">
            <v>Validado Correctamente</v>
          </cell>
          <cell r="BA162" t="str">
            <v>NO</v>
          </cell>
          <cell r="BB162">
            <v>43270.715590277781</v>
          </cell>
          <cell r="BC162">
            <v>11</v>
          </cell>
          <cell r="BD162" t="str">
            <v>Validado Correctamente</v>
          </cell>
          <cell r="BE162" t="str">
            <v>NO</v>
          </cell>
          <cell r="BF162">
            <v>43272.640428240738</v>
          </cell>
          <cell r="BG162">
            <v>3</v>
          </cell>
          <cell r="BH162" t="str">
            <v>Validado Correctamente</v>
          </cell>
          <cell r="BI162" t="str">
            <v>NO</v>
          </cell>
          <cell r="BJ162" t="str">
            <v>Vacio</v>
          </cell>
          <cell r="BK162" t="str">
            <v>Vacio</v>
          </cell>
          <cell r="BL162" t="str">
            <v>Vacio</v>
          </cell>
          <cell r="BM162" t="str">
            <v>Vacio</v>
          </cell>
          <cell r="BN162">
            <v>43269.762743055559</v>
          </cell>
          <cell r="BO162">
            <v>8</v>
          </cell>
          <cell r="BP162" t="str">
            <v>Validado Correctamente</v>
          </cell>
          <cell r="BQ162" t="str">
            <v>NO</v>
          </cell>
          <cell r="BR162">
            <v>43272.671747685185</v>
          </cell>
          <cell r="BS162">
            <v>35</v>
          </cell>
          <cell r="BT162" t="str">
            <v>Validado Correctamente</v>
          </cell>
          <cell r="BU162" t="str">
            <v>NO</v>
          </cell>
          <cell r="BV162">
            <v>43272.65121527778</v>
          </cell>
          <cell r="BW162">
            <v>131</v>
          </cell>
          <cell r="BX162" t="str">
            <v>Validado Correctamente</v>
          </cell>
          <cell r="BY162" t="str">
            <v>NO</v>
          </cell>
          <cell r="BZ162">
            <v>43272.363842592589</v>
          </cell>
          <cell r="CA162">
            <v>33</v>
          </cell>
          <cell r="CB162" t="str">
            <v>Validado Correctamente</v>
          </cell>
          <cell r="CC162" t="str">
            <v>NO</v>
          </cell>
          <cell r="CD162" t="str">
            <v>Vacio</v>
          </cell>
          <cell r="CE162" t="str">
            <v>Vacio</v>
          </cell>
          <cell r="CF162" t="str">
            <v>Vacio</v>
          </cell>
          <cell r="CG162" t="str">
            <v>Vacio</v>
          </cell>
          <cell r="CH162">
            <v>43269.674270833333</v>
          </cell>
          <cell r="CI162">
            <v>5</v>
          </cell>
          <cell r="CJ162" t="str">
            <v>Validado Correctamente</v>
          </cell>
          <cell r="CK162" t="str">
            <v>NO</v>
          </cell>
          <cell r="CL162">
            <v>43272.693067129629</v>
          </cell>
          <cell r="CM162">
            <v>84</v>
          </cell>
          <cell r="CN162" t="str">
            <v>Validado Correctamente</v>
          </cell>
          <cell r="CO162" t="str">
            <v>NO</v>
          </cell>
          <cell r="CP162">
            <v>43269.666180555556</v>
          </cell>
          <cell r="CQ162">
            <v>11</v>
          </cell>
          <cell r="CR162" t="str">
            <v>Validado Correctamente</v>
          </cell>
          <cell r="CS162" t="str">
            <v>NO</v>
          </cell>
          <cell r="CT162">
            <v>43272.408506944441</v>
          </cell>
          <cell r="CU162">
            <v>10</v>
          </cell>
          <cell r="CV162" t="str">
            <v>Validado Correctamente</v>
          </cell>
          <cell r="CW162" t="str">
            <v>NO</v>
          </cell>
        </row>
        <row r="163">
          <cell r="A163">
            <v>2748</v>
          </cell>
          <cell r="B163" t="str">
            <v>FUNDACION UNIVERSITARIA SEMINARIO TEOLOGICO BAUTISTA INTERNACIONAL</v>
          </cell>
          <cell r="C163" t="str">
            <v>PRIVADA</v>
          </cell>
          <cell r="D163" t="str">
            <v>Institución Universitaria/Escuela Tecnológica</v>
          </cell>
          <cell r="E163" t="str">
            <v>Vacio</v>
          </cell>
          <cell r="F163">
            <v>43448.485405092593</v>
          </cell>
          <cell r="G163">
            <v>56</v>
          </cell>
          <cell r="H163" t="str">
            <v>Validado Correctamente</v>
          </cell>
          <cell r="I163" t="str">
            <v>SI</v>
          </cell>
          <cell r="J163">
            <v>43448.51699074074</v>
          </cell>
          <cell r="K163">
            <v>49</v>
          </cell>
          <cell r="L163" t="str">
            <v>Validado Correctamente</v>
          </cell>
          <cell r="M163" t="str">
            <v>SI</v>
          </cell>
          <cell r="N163">
            <v>43448.527465277781</v>
          </cell>
          <cell r="O163">
            <v>36</v>
          </cell>
          <cell r="P163" t="str">
            <v>Validado Correctamente</v>
          </cell>
          <cell r="Q163" t="str">
            <v>SI</v>
          </cell>
          <cell r="R163">
            <v>43448.538634259261</v>
          </cell>
          <cell r="S163">
            <v>408</v>
          </cell>
          <cell r="T163" t="str">
            <v>Validado Correctamente</v>
          </cell>
          <cell r="U163" t="str">
            <v>SI</v>
          </cell>
          <cell r="V163">
            <v>43425.724050925928</v>
          </cell>
          <cell r="W163">
            <v>14</v>
          </cell>
          <cell r="X163" t="str">
            <v>Validado Correctamente</v>
          </cell>
          <cell r="Y163" t="str">
            <v>SI</v>
          </cell>
          <cell r="Z163" t="str">
            <v>Vacio</v>
          </cell>
          <cell r="AA163" t="str">
            <v>Vacio</v>
          </cell>
          <cell r="AB163" t="str">
            <v>Vacio</v>
          </cell>
          <cell r="AC163" t="str">
            <v>Vacio</v>
          </cell>
          <cell r="AD163" t="str">
            <v>Vacio</v>
          </cell>
          <cell r="AE163" t="str">
            <v>Vacio</v>
          </cell>
          <cell r="AF163" t="str">
            <v>Vacio</v>
          </cell>
          <cell r="AG163" t="str">
            <v>Vacio</v>
          </cell>
          <cell r="AH163">
            <v>43279.603078703702</v>
          </cell>
          <cell r="AI163">
            <v>21</v>
          </cell>
          <cell r="AJ163" t="str">
            <v>Validado Correctamente</v>
          </cell>
          <cell r="AK163" t="str">
            <v>NO</v>
          </cell>
          <cell r="AL163" t="str">
            <v>Vacio</v>
          </cell>
          <cell r="AM163" t="str">
            <v>Vacio</v>
          </cell>
          <cell r="AN163" t="str">
            <v>Vacio</v>
          </cell>
          <cell r="AO163" t="str">
            <v>Vacio</v>
          </cell>
          <cell r="AP163">
            <v>43279.729062500002</v>
          </cell>
          <cell r="AQ163">
            <v>4</v>
          </cell>
          <cell r="AR163" t="str">
            <v>Validado Correctamente</v>
          </cell>
          <cell r="AS163" t="str">
            <v>NO</v>
          </cell>
          <cell r="AT163" t="str">
            <v>Vacio</v>
          </cell>
          <cell r="AU163" t="str">
            <v>Vacio</v>
          </cell>
          <cell r="AV163" t="str">
            <v>Vacio</v>
          </cell>
          <cell r="AW163" t="str">
            <v>Vacio</v>
          </cell>
          <cell r="AX163" t="str">
            <v>Vacio</v>
          </cell>
          <cell r="AY163" t="str">
            <v>Vacio</v>
          </cell>
          <cell r="AZ163" t="str">
            <v>Vacio</v>
          </cell>
          <cell r="BA163" t="str">
            <v>Vacio</v>
          </cell>
          <cell r="BB163" t="str">
            <v>Vacio</v>
          </cell>
          <cell r="BC163" t="str">
            <v>Vacio</v>
          </cell>
          <cell r="BD163" t="str">
            <v>Vacio</v>
          </cell>
          <cell r="BE163" t="str">
            <v>Vacio</v>
          </cell>
          <cell r="BF163" t="str">
            <v>Vacio</v>
          </cell>
          <cell r="BG163" t="str">
            <v>Vacio</v>
          </cell>
          <cell r="BH163" t="str">
            <v>Vacio</v>
          </cell>
          <cell r="BI163" t="str">
            <v>Vacio</v>
          </cell>
          <cell r="BJ163" t="str">
            <v>Vacio</v>
          </cell>
          <cell r="BK163" t="str">
            <v>Vacio</v>
          </cell>
          <cell r="BL163" t="str">
            <v>Vacio</v>
          </cell>
          <cell r="BM163" t="str">
            <v>Vacio</v>
          </cell>
          <cell r="BN163" t="str">
            <v>Vacio</v>
          </cell>
          <cell r="BO163" t="str">
            <v>Vacio</v>
          </cell>
          <cell r="BP163" t="str">
            <v>Vacio</v>
          </cell>
          <cell r="BQ163" t="str">
            <v>Vacio</v>
          </cell>
          <cell r="BR163" t="str">
            <v>Vacio</v>
          </cell>
          <cell r="BS163" t="str">
            <v>Vacio</v>
          </cell>
          <cell r="BT163" t="str">
            <v>Vacio</v>
          </cell>
          <cell r="BU163" t="str">
            <v>Vacio</v>
          </cell>
          <cell r="BV163" t="str">
            <v>Vacio</v>
          </cell>
          <cell r="BW163" t="str">
            <v>Vacio</v>
          </cell>
          <cell r="BX163" t="str">
            <v>Vacio</v>
          </cell>
          <cell r="BY163" t="str">
            <v>Vacio</v>
          </cell>
          <cell r="BZ163" t="str">
            <v>Vacio</v>
          </cell>
          <cell r="CA163" t="str">
            <v>Vacio</v>
          </cell>
          <cell r="CB163" t="str">
            <v>Vacio</v>
          </cell>
          <cell r="CC163" t="str">
            <v>Vacio</v>
          </cell>
          <cell r="CD163" t="str">
            <v>Vacio</v>
          </cell>
          <cell r="CE163" t="str">
            <v>Vacio</v>
          </cell>
          <cell r="CF163" t="str">
            <v>Vacio</v>
          </cell>
          <cell r="CG163" t="str">
            <v>Vacio</v>
          </cell>
          <cell r="CH163" t="str">
            <v>Vacio</v>
          </cell>
          <cell r="CI163" t="str">
            <v>Vacio</v>
          </cell>
          <cell r="CJ163" t="str">
            <v>Vacio</v>
          </cell>
          <cell r="CK163" t="str">
            <v>Vacio</v>
          </cell>
          <cell r="CL163" t="str">
            <v>Vacio</v>
          </cell>
          <cell r="CM163" t="str">
            <v>Vacio</v>
          </cell>
          <cell r="CN163" t="str">
            <v>Vacio</v>
          </cell>
          <cell r="CO163" t="str">
            <v>Vacio</v>
          </cell>
          <cell r="CP163" t="str">
            <v>Vacio</v>
          </cell>
          <cell r="CQ163" t="str">
            <v>Vacio</v>
          </cell>
          <cell r="CR163" t="str">
            <v>Vacio</v>
          </cell>
          <cell r="CS163" t="str">
            <v>Vacio</v>
          </cell>
          <cell r="CT163" t="str">
            <v>Vacio</v>
          </cell>
          <cell r="CU163" t="str">
            <v>Vacio</v>
          </cell>
          <cell r="CV163" t="str">
            <v>Vacio</v>
          </cell>
          <cell r="CW163" t="str">
            <v>Vacio</v>
          </cell>
        </row>
        <row r="164">
          <cell r="A164">
            <v>2749</v>
          </cell>
          <cell r="B164" t="str">
            <v>INSTITUCION UNIVERSITARIA  SALAZAR Y HERRERA</v>
          </cell>
          <cell r="C164" t="str">
            <v>PRIVADA</v>
          </cell>
          <cell r="D164" t="str">
            <v>Institución Universitaria/Escuela Tecnológica</v>
          </cell>
          <cell r="E164" t="str">
            <v>Vacio</v>
          </cell>
          <cell r="F164">
            <v>43383.829259259262</v>
          </cell>
          <cell r="G164">
            <v>982</v>
          </cell>
          <cell r="H164" t="str">
            <v>Validado Correctamente</v>
          </cell>
          <cell r="I164" t="str">
            <v>SI</v>
          </cell>
          <cell r="J164">
            <v>43383.848761574074</v>
          </cell>
          <cell r="K164">
            <v>939</v>
          </cell>
          <cell r="L164" t="str">
            <v>Validado Correctamente</v>
          </cell>
          <cell r="M164" t="str">
            <v>SI</v>
          </cell>
          <cell r="N164">
            <v>43383.859560185185</v>
          </cell>
          <cell r="O164">
            <v>573</v>
          </cell>
          <cell r="P164" t="str">
            <v>Validado Correctamente</v>
          </cell>
          <cell r="Q164" t="str">
            <v>SI</v>
          </cell>
          <cell r="R164">
            <v>43385.741053240738</v>
          </cell>
          <cell r="S164">
            <v>3600</v>
          </cell>
          <cell r="T164" t="str">
            <v>Validado Correctamente</v>
          </cell>
          <cell r="U164" t="str">
            <v>SI</v>
          </cell>
          <cell r="V164">
            <v>43406.649861111109</v>
          </cell>
          <cell r="W164">
            <v>302</v>
          </cell>
          <cell r="X164" t="str">
            <v>Validado Correctamente</v>
          </cell>
          <cell r="Y164" t="str">
            <v>SI</v>
          </cell>
          <cell r="Z164">
            <v>42994.482499999998</v>
          </cell>
          <cell r="AA164">
            <v>33</v>
          </cell>
          <cell r="AB164" t="str">
            <v>Validado Correctamente</v>
          </cell>
          <cell r="AC164" t="str">
            <v>SI</v>
          </cell>
          <cell r="AD164">
            <v>43438.436932870369</v>
          </cell>
          <cell r="AE164">
            <v>1</v>
          </cell>
          <cell r="AF164" t="str">
            <v>Validado Correctamente</v>
          </cell>
          <cell r="AG164" t="str">
            <v>SI</v>
          </cell>
          <cell r="AH164">
            <v>43354.417349537034</v>
          </cell>
          <cell r="AI164">
            <v>214</v>
          </cell>
          <cell r="AJ164" t="str">
            <v>Validado Correctamente</v>
          </cell>
          <cell r="AK164" t="str">
            <v>SI</v>
          </cell>
          <cell r="AL164" t="str">
            <v>Vacio</v>
          </cell>
          <cell r="AM164" t="str">
            <v>Vacio</v>
          </cell>
          <cell r="AN164" t="str">
            <v>Vacio</v>
          </cell>
          <cell r="AO164" t="str">
            <v>Vacio</v>
          </cell>
          <cell r="AP164" t="str">
            <v>Vacio</v>
          </cell>
          <cell r="AQ164" t="str">
            <v>Vacio</v>
          </cell>
          <cell r="AR164" t="str">
            <v>Vacio</v>
          </cell>
          <cell r="AS164" t="str">
            <v>Vacio</v>
          </cell>
          <cell r="AT164" t="str">
            <v>Vacio</v>
          </cell>
          <cell r="AU164" t="str">
            <v>Vacio</v>
          </cell>
          <cell r="AV164" t="str">
            <v>Vacio</v>
          </cell>
          <cell r="AW164" t="str">
            <v>Vacio</v>
          </cell>
          <cell r="AX164" t="str">
            <v>Vacio</v>
          </cell>
          <cell r="AY164" t="str">
            <v>Vacio</v>
          </cell>
          <cell r="AZ164" t="str">
            <v>Vacio</v>
          </cell>
          <cell r="BA164" t="str">
            <v>Vacio</v>
          </cell>
          <cell r="BB164" t="str">
            <v>Vacio</v>
          </cell>
          <cell r="BC164" t="str">
            <v>Vacio</v>
          </cell>
          <cell r="BD164" t="str">
            <v>Vacio</v>
          </cell>
          <cell r="BE164" t="str">
            <v>Vacio</v>
          </cell>
          <cell r="BF164" t="str">
            <v>Vacio</v>
          </cell>
          <cell r="BG164" t="str">
            <v>Vacio</v>
          </cell>
          <cell r="BH164" t="str">
            <v>Vacio</v>
          </cell>
          <cell r="BI164" t="str">
            <v>Vacio</v>
          </cell>
          <cell r="BJ164" t="str">
            <v>Vacio</v>
          </cell>
          <cell r="BK164" t="str">
            <v>Vacio</v>
          </cell>
          <cell r="BL164" t="str">
            <v>Vacio</v>
          </cell>
          <cell r="BM164" t="str">
            <v>Vacio</v>
          </cell>
          <cell r="BN164" t="str">
            <v>Vacio</v>
          </cell>
          <cell r="BO164" t="str">
            <v>Vacio</v>
          </cell>
          <cell r="BP164" t="str">
            <v>Vacio</v>
          </cell>
          <cell r="BQ164" t="str">
            <v>Vacio</v>
          </cell>
          <cell r="BR164">
            <v>43406.681875000002</v>
          </cell>
          <cell r="BS164">
            <v>4</v>
          </cell>
          <cell r="BT164" t="str">
            <v>Validado Correctamente</v>
          </cell>
          <cell r="BU164" t="str">
            <v>SI</v>
          </cell>
          <cell r="BV164">
            <v>43406.670983796299</v>
          </cell>
          <cell r="BW164">
            <v>16</v>
          </cell>
          <cell r="BX164" t="str">
            <v>Validado Correctamente</v>
          </cell>
          <cell r="BY164" t="str">
            <v>SI</v>
          </cell>
          <cell r="BZ164" t="str">
            <v>Vacio</v>
          </cell>
          <cell r="CA164" t="str">
            <v>Vacio</v>
          </cell>
          <cell r="CB164" t="str">
            <v>Validado Correctamente</v>
          </cell>
          <cell r="CC164" t="str">
            <v>Vacio</v>
          </cell>
          <cell r="CD164" t="str">
            <v>Vacio</v>
          </cell>
          <cell r="CE164" t="str">
            <v>Vacio</v>
          </cell>
          <cell r="CF164" t="str">
            <v>Vacio</v>
          </cell>
          <cell r="CG164" t="str">
            <v>Vacio</v>
          </cell>
          <cell r="CH164" t="str">
            <v>Vacio</v>
          </cell>
          <cell r="CI164" t="str">
            <v>Vacio</v>
          </cell>
          <cell r="CJ164" t="str">
            <v>Vacio</v>
          </cell>
          <cell r="CK164" t="str">
            <v>Vacio</v>
          </cell>
          <cell r="CL164" t="str">
            <v>Vacio</v>
          </cell>
          <cell r="CM164" t="str">
            <v>Vacio</v>
          </cell>
          <cell r="CN164" t="str">
            <v>Vacio</v>
          </cell>
          <cell r="CO164" t="str">
            <v>Vacio</v>
          </cell>
          <cell r="CP164" t="str">
            <v>Vacio</v>
          </cell>
          <cell r="CQ164" t="str">
            <v>Vacio</v>
          </cell>
          <cell r="CR164" t="str">
            <v>Vacio</v>
          </cell>
          <cell r="CS164" t="str">
            <v>Vacio</v>
          </cell>
          <cell r="CT164" t="str">
            <v>Vacio</v>
          </cell>
          <cell r="CU164" t="str">
            <v>Vacio</v>
          </cell>
          <cell r="CV164" t="str">
            <v>Vacio</v>
          </cell>
          <cell r="CW164" t="str">
            <v>Vacio</v>
          </cell>
        </row>
        <row r="165">
          <cell r="A165">
            <v>2805</v>
          </cell>
          <cell r="B165" t="str">
            <v>UNIVERSIDAD SIMON BOLIVAR</v>
          </cell>
          <cell r="C165" t="str">
            <v>PRIVADA</v>
          </cell>
          <cell r="D165" t="str">
            <v>Universidad</v>
          </cell>
          <cell r="E165" t="str">
            <v>Vacio</v>
          </cell>
          <cell r="F165">
            <v>43357.75677083333</v>
          </cell>
          <cell r="G165">
            <v>4574</v>
          </cell>
          <cell r="H165" t="str">
            <v>Validado Correctamente</v>
          </cell>
          <cell r="I165" t="str">
            <v>SI</v>
          </cell>
          <cell r="J165">
            <v>43357.757118055553</v>
          </cell>
          <cell r="K165">
            <v>4504</v>
          </cell>
          <cell r="L165" t="str">
            <v>Validado Correctamente</v>
          </cell>
          <cell r="M165" t="str">
            <v>SI</v>
          </cell>
          <cell r="N165">
            <v>43357.770069444443</v>
          </cell>
          <cell r="O165">
            <v>2744</v>
          </cell>
          <cell r="P165" t="str">
            <v>Validado Correctamente</v>
          </cell>
          <cell r="Q165" t="str">
            <v>SI</v>
          </cell>
          <cell r="R165">
            <v>43448.68644675926</v>
          </cell>
          <cell r="S165">
            <v>14956</v>
          </cell>
          <cell r="T165" t="str">
            <v>Validado Correctamente</v>
          </cell>
          <cell r="U165" t="str">
            <v>SI</v>
          </cell>
          <cell r="V165">
            <v>43280.694988425923</v>
          </cell>
          <cell r="W165">
            <v>769</v>
          </cell>
          <cell r="X165" t="str">
            <v>Validado Correctamente</v>
          </cell>
          <cell r="Y165" t="str">
            <v>NO</v>
          </cell>
          <cell r="Z165">
            <v>42993.784131944441</v>
          </cell>
          <cell r="AA165">
            <v>58</v>
          </cell>
          <cell r="AB165" t="str">
            <v>Validado Correctamente</v>
          </cell>
          <cell r="AC165" t="str">
            <v>Vacio</v>
          </cell>
          <cell r="AD165">
            <v>43280.37908564815</v>
          </cell>
          <cell r="AE165">
            <v>1</v>
          </cell>
          <cell r="AF165" t="str">
            <v>Validado Correctamente</v>
          </cell>
          <cell r="AG165" t="str">
            <v>NO</v>
          </cell>
          <cell r="AH165">
            <v>43452.704687500001</v>
          </cell>
          <cell r="AI165">
            <v>1014</v>
          </cell>
          <cell r="AJ165" t="str">
            <v>Validado Correctamente</v>
          </cell>
          <cell r="AK165" t="str">
            <v>SI</v>
          </cell>
          <cell r="AL165">
            <v>43264.47320601852</v>
          </cell>
          <cell r="AM165">
            <v>98</v>
          </cell>
          <cell r="AN165" t="str">
            <v>Validado Correctamente</v>
          </cell>
          <cell r="AO165" t="str">
            <v>NO</v>
          </cell>
          <cell r="AP165">
            <v>43264.430902777778</v>
          </cell>
          <cell r="AQ165">
            <v>30</v>
          </cell>
          <cell r="AR165" t="str">
            <v>Validado Correctamente</v>
          </cell>
          <cell r="AS165" t="str">
            <v>NO</v>
          </cell>
          <cell r="AT165">
            <v>43264.70516203704</v>
          </cell>
          <cell r="AU165">
            <v>49</v>
          </cell>
          <cell r="AV165" t="str">
            <v>Validado Correctamente</v>
          </cell>
          <cell r="AW165" t="str">
            <v>NO</v>
          </cell>
          <cell r="AX165">
            <v>43276.4609375</v>
          </cell>
          <cell r="AY165">
            <v>38</v>
          </cell>
          <cell r="AZ165" t="str">
            <v>Validado Correctamente</v>
          </cell>
          <cell r="BA165" t="str">
            <v>NO</v>
          </cell>
          <cell r="BB165">
            <v>43264.430914351855</v>
          </cell>
          <cell r="BC165">
            <v>3</v>
          </cell>
          <cell r="BD165" t="str">
            <v>Validado Correctamente</v>
          </cell>
          <cell r="BE165" t="str">
            <v>NO</v>
          </cell>
          <cell r="BF165">
            <v>43278.505439814813</v>
          </cell>
          <cell r="BG165">
            <v>20</v>
          </cell>
          <cell r="BH165" t="str">
            <v>Validado Correctamente</v>
          </cell>
          <cell r="BI165" t="str">
            <v>NO</v>
          </cell>
          <cell r="BJ165">
            <v>43264.48196759259</v>
          </cell>
          <cell r="BK165" t="str">
            <v>CARGUE 0</v>
          </cell>
          <cell r="BL165" t="str">
            <v>Cargue en cero</v>
          </cell>
          <cell r="BM165" t="str">
            <v>NO</v>
          </cell>
          <cell r="BN165">
            <v>43264.422534722224</v>
          </cell>
          <cell r="BO165">
            <v>158</v>
          </cell>
          <cell r="BP165" t="str">
            <v>Validado Correctamente</v>
          </cell>
          <cell r="BQ165" t="str">
            <v>NO</v>
          </cell>
          <cell r="BR165">
            <v>43276.776504629626</v>
          </cell>
          <cell r="BS165">
            <v>57</v>
          </cell>
          <cell r="BT165" t="str">
            <v>Validado Correctamente</v>
          </cell>
          <cell r="BU165" t="str">
            <v>NO</v>
          </cell>
          <cell r="BV165">
            <v>43277.501203703701</v>
          </cell>
          <cell r="BW165">
            <v>110</v>
          </cell>
          <cell r="BX165" t="str">
            <v>Validado Correctamente</v>
          </cell>
          <cell r="BY165" t="str">
            <v>NO</v>
          </cell>
          <cell r="BZ165">
            <v>43276.587256944447</v>
          </cell>
          <cell r="CA165">
            <v>58</v>
          </cell>
          <cell r="CB165" t="str">
            <v>Validado Correctamente</v>
          </cell>
          <cell r="CC165" t="str">
            <v>NO</v>
          </cell>
          <cell r="CD165">
            <v>43280.627743055556</v>
          </cell>
          <cell r="CE165">
            <v>41</v>
          </cell>
          <cell r="CF165" t="str">
            <v>Validado Correctamente</v>
          </cell>
          <cell r="CG165" t="str">
            <v>NO</v>
          </cell>
          <cell r="CH165">
            <v>43265.472002314818</v>
          </cell>
          <cell r="CI165">
            <v>38</v>
          </cell>
          <cell r="CJ165" t="str">
            <v>Validado Correctamente</v>
          </cell>
          <cell r="CK165" t="str">
            <v>NO</v>
          </cell>
          <cell r="CL165">
            <v>43277.436655092592</v>
          </cell>
          <cell r="CM165">
            <v>26</v>
          </cell>
          <cell r="CN165" t="str">
            <v>Validado Correctamente</v>
          </cell>
          <cell r="CO165" t="str">
            <v>NO</v>
          </cell>
          <cell r="CP165">
            <v>43265.472870370373</v>
          </cell>
          <cell r="CQ165">
            <v>49</v>
          </cell>
          <cell r="CR165" t="str">
            <v>Validado Correctamente</v>
          </cell>
          <cell r="CS165" t="str">
            <v>NO</v>
          </cell>
          <cell r="CT165">
            <v>43273.781145833331</v>
          </cell>
          <cell r="CU165">
            <v>11</v>
          </cell>
          <cell r="CV165" t="str">
            <v>Validado Correctamente</v>
          </cell>
          <cell r="CW165" t="str">
            <v>NO</v>
          </cell>
        </row>
        <row r="166">
          <cell r="A166">
            <v>2810</v>
          </cell>
          <cell r="B166" t="str">
            <v>CORPORACION UNIVERSIDAD DE LA COSTA CUC</v>
          </cell>
          <cell r="C166" t="str">
            <v>PRIVADA</v>
          </cell>
          <cell r="D166" t="str">
            <v>Universidad</v>
          </cell>
          <cell r="E166" t="str">
            <v>Vacio</v>
          </cell>
          <cell r="F166">
            <v>43381.424641203703</v>
          </cell>
          <cell r="G166">
            <v>3420</v>
          </cell>
          <cell r="H166" t="str">
            <v>Validado Correctamente</v>
          </cell>
          <cell r="I166" t="str">
            <v>SI</v>
          </cell>
          <cell r="J166">
            <v>43381.446550925924</v>
          </cell>
          <cell r="K166">
            <v>3190</v>
          </cell>
          <cell r="L166" t="str">
            <v>Validado Correctamente</v>
          </cell>
          <cell r="M166" t="str">
            <v>SI</v>
          </cell>
          <cell r="N166">
            <v>43411.420671296299</v>
          </cell>
          <cell r="O166">
            <v>2332</v>
          </cell>
          <cell r="P166" t="str">
            <v>Validado Correctamente</v>
          </cell>
          <cell r="Q166" t="str">
            <v>SI</v>
          </cell>
          <cell r="R166">
            <v>43447.748379629629</v>
          </cell>
          <cell r="S166">
            <v>12583</v>
          </cell>
          <cell r="T166" t="str">
            <v>Validado Correctamente</v>
          </cell>
          <cell r="U166" t="str">
            <v>SI</v>
          </cell>
          <cell r="V166">
            <v>43284.670162037037</v>
          </cell>
          <cell r="W166">
            <v>1183</v>
          </cell>
          <cell r="X166" t="str">
            <v>Validado con Errores</v>
          </cell>
          <cell r="Y166" t="str">
            <v>NO</v>
          </cell>
          <cell r="Z166" t="str">
            <v>Vacio</v>
          </cell>
          <cell r="AA166" t="str">
            <v>Vacio</v>
          </cell>
          <cell r="AB166" t="str">
            <v>Vacio</v>
          </cell>
          <cell r="AC166" t="str">
            <v>Vacio</v>
          </cell>
          <cell r="AD166">
            <v>43276.598553240743</v>
          </cell>
          <cell r="AE166">
            <v>1</v>
          </cell>
          <cell r="AF166" t="str">
            <v>Validado Correctamente</v>
          </cell>
          <cell r="AG166" t="str">
            <v>NO</v>
          </cell>
          <cell r="AH166">
            <v>43395.63826388889</v>
          </cell>
          <cell r="AI166">
            <v>725</v>
          </cell>
          <cell r="AJ166" t="str">
            <v>Validado Correctamente</v>
          </cell>
          <cell r="AK166" t="str">
            <v>SI</v>
          </cell>
          <cell r="AL166">
            <v>43259.373530092591</v>
          </cell>
          <cell r="AM166">
            <v>27</v>
          </cell>
          <cell r="AN166" t="str">
            <v>Validado Correctamente</v>
          </cell>
          <cell r="AO166" t="str">
            <v>NO</v>
          </cell>
          <cell r="AP166">
            <v>43258.732199074075</v>
          </cell>
          <cell r="AQ166">
            <v>26</v>
          </cell>
          <cell r="AR166" t="str">
            <v>Validado Correctamente</v>
          </cell>
          <cell r="AS166" t="str">
            <v>NO</v>
          </cell>
          <cell r="AT166">
            <v>43269.685069444444</v>
          </cell>
          <cell r="AU166">
            <v>42</v>
          </cell>
          <cell r="AV166" t="str">
            <v>Validado Correctamente</v>
          </cell>
          <cell r="AW166" t="str">
            <v>NO</v>
          </cell>
          <cell r="AX166">
            <v>43276.482592592591</v>
          </cell>
          <cell r="AY166">
            <v>22</v>
          </cell>
          <cell r="AZ166" t="str">
            <v>Validado Correctamente</v>
          </cell>
          <cell r="BA166" t="str">
            <v>NO</v>
          </cell>
          <cell r="BB166">
            <v>43258.711145833331</v>
          </cell>
          <cell r="BC166">
            <v>1</v>
          </cell>
          <cell r="BD166" t="str">
            <v>Validado Correctamente</v>
          </cell>
          <cell r="BE166" t="str">
            <v>NO</v>
          </cell>
          <cell r="BF166">
            <v>43259.363483796296</v>
          </cell>
          <cell r="BG166">
            <v>4</v>
          </cell>
          <cell r="BH166" t="str">
            <v>Validado Correctamente</v>
          </cell>
          <cell r="BI166" t="str">
            <v>NO</v>
          </cell>
          <cell r="BJ166">
            <v>43269.607523148145</v>
          </cell>
          <cell r="BK166" t="str">
            <v>CARGUE 0</v>
          </cell>
          <cell r="BL166" t="str">
            <v>Cargue en cero</v>
          </cell>
          <cell r="BM166" t="str">
            <v>NO</v>
          </cell>
          <cell r="BN166">
            <v>43258.700995370367</v>
          </cell>
          <cell r="BO166">
            <v>119</v>
          </cell>
          <cell r="BP166" t="str">
            <v>Validado Correctamente</v>
          </cell>
          <cell r="BQ166" t="str">
            <v>NO</v>
          </cell>
          <cell r="BR166" t="str">
            <v>Vacio</v>
          </cell>
          <cell r="BS166" t="str">
            <v>Vacio</v>
          </cell>
          <cell r="BT166" t="str">
            <v>Vacio</v>
          </cell>
          <cell r="BU166" t="str">
            <v>Vacio</v>
          </cell>
          <cell r="BV166">
            <v>43277.490266203706</v>
          </cell>
          <cell r="BW166">
            <v>11</v>
          </cell>
          <cell r="BX166" t="str">
            <v>Validado Correctamente</v>
          </cell>
          <cell r="BY166" t="str">
            <v>NO</v>
          </cell>
          <cell r="BZ166" t="str">
            <v>Vacio</v>
          </cell>
          <cell r="CA166" t="str">
            <v>Vacio</v>
          </cell>
          <cell r="CB166" t="str">
            <v>Vacio</v>
          </cell>
          <cell r="CC166" t="str">
            <v>Vacio</v>
          </cell>
          <cell r="CD166" t="str">
            <v>Vacio</v>
          </cell>
          <cell r="CE166" t="str">
            <v>Vacio</v>
          </cell>
          <cell r="CF166" t="str">
            <v>Vacio</v>
          </cell>
          <cell r="CG166" t="str">
            <v>Vacio</v>
          </cell>
          <cell r="CH166" t="str">
            <v>Vacio</v>
          </cell>
          <cell r="CI166" t="str">
            <v>Vacio</v>
          </cell>
          <cell r="CJ166" t="str">
            <v>Vacio</v>
          </cell>
          <cell r="CK166" t="str">
            <v>Vacio</v>
          </cell>
          <cell r="CL166" t="str">
            <v>Vacio</v>
          </cell>
          <cell r="CM166" t="str">
            <v>Vacio</v>
          </cell>
          <cell r="CN166" t="str">
            <v>Vacio</v>
          </cell>
          <cell r="CO166" t="str">
            <v>Vacio</v>
          </cell>
          <cell r="CP166" t="str">
            <v>Vacio</v>
          </cell>
          <cell r="CQ166" t="str">
            <v>Vacio</v>
          </cell>
          <cell r="CR166" t="str">
            <v>Vacio</v>
          </cell>
          <cell r="CS166" t="str">
            <v>Vacio</v>
          </cell>
          <cell r="CT166" t="str">
            <v>Vacio</v>
          </cell>
          <cell r="CU166" t="str">
            <v>Vacio</v>
          </cell>
          <cell r="CV166" t="str">
            <v>Vacio</v>
          </cell>
          <cell r="CW166" t="str">
            <v>Vacio</v>
          </cell>
        </row>
        <row r="167">
          <cell r="A167">
            <v>2811</v>
          </cell>
          <cell r="B167" t="str">
            <v>ESCUELA COLOMBIANA DE INGENIERIA JULIO GARAVITO</v>
          </cell>
          <cell r="C167" t="str">
            <v>PRIVADA</v>
          </cell>
          <cell r="D167" t="str">
            <v>Institución Universitaria/Escuela Tecnológica</v>
          </cell>
          <cell r="E167" t="str">
            <v>Vacio</v>
          </cell>
          <cell r="F167">
            <v>43172.624513888892</v>
          </cell>
          <cell r="G167">
            <v>2252</v>
          </cell>
          <cell r="H167" t="str">
            <v>Validado Correctamente</v>
          </cell>
          <cell r="I167" t="str">
            <v>NO</v>
          </cell>
          <cell r="J167">
            <v>43285.691550925927</v>
          </cell>
          <cell r="K167">
            <v>2110</v>
          </cell>
          <cell r="L167" t="str">
            <v>Validado Correctamente</v>
          </cell>
          <cell r="M167" t="str">
            <v>SI</v>
          </cell>
          <cell r="N167">
            <v>43343.698611111111</v>
          </cell>
          <cell r="O167">
            <v>927</v>
          </cell>
          <cell r="P167" t="str">
            <v>Validado Correctamente</v>
          </cell>
          <cell r="Q167" t="str">
            <v>SI</v>
          </cell>
          <cell r="R167">
            <v>43343.99287037037</v>
          </cell>
          <cell r="S167">
            <v>6355</v>
          </cell>
          <cell r="T167" t="str">
            <v>Validado Correctamente</v>
          </cell>
          <cell r="U167" t="str">
            <v>SI</v>
          </cell>
          <cell r="V167">
            <v>43311.585787037038</v>
          </cell>
          <cell r="W167">
            <v>392</v>
          </cell>
          <cell r="X167" t="str">
            <v>Validado Correctamente</v>
          </cell>
          <cell r="Y167" t="str">
            <v>NO</v>
          </cell>
          <cell r="Z167">
            <v>43018.88077546296</v>
          </cell>
          <cell r="AA167">
            <v>26</v>
          </cell>
          <cell r="AB167" t="str">
            <v>Validado Correctamente</v>
          </cell>
          <cell r="AC167" t="str">
            <v>SI</v>
          </cell>
          <cell r="AD167">
            <v>43278.717685185184</v>
          </cell>
          <cell r="AE167">
            <v>1</v>
          </cell>
          <cell r="AF167" t="str">
            <v>Validado Correctamente</v>
          </cell>
          <cell r="AG167" t="str">
            <v>NO</v>
          </cell>
          <cell r="AH167">
            <v>43280.570902777778</v>
          </cell>
          <cell r="AI167">
            <v>629</v>
          </cell>
          <cell r="AJ167" t="str">
            <v>Validado Correctamente</v>
          </cell>
          <cell r="AK167" t="str">
            <v>NO</v>
          </cell>
          <cell r="AL167">
            <v>43280.400358796294</v>
          </cell>
          <cell r="AM167">
            <v>5</v>
          </cell>
          <cell r="AN167" t="str">
            <v>Validado Correctamente</v>
          </cell>
          <cell r="AO167" t="str">
            <v>NO</v>
          </cell>
          <cell r="AP167">
            <v>43277.725069444445</v>
          </cell>
          <cell r="AQ167">
            <v>29</v>
          </cell>
          <cell r="AR167" t="str">
            <v>Validado Correctamente</v>
          </cell>
          <cell r="AS167" t="str">
            <v>NO</v>
          </cell>
          <cell r="AT167">
            <v>43276.619108796294</v>
          </cell>
          <cell r="AU167">
            <v>5</v>
          </cell>
          <cell r="AV167" t="str">
            <v>Validado Correctamente</v>
          </cell>
          <cell r="AW167" t="str">
            <v>NO</v>
          </cell>
          <cell r="AX167">
            <v>43280.443657407406</v>
          </cell>
          <cell r="AY167">
            <v>37</v>
          </cell>
          <cell r="AZ167" t="str">
            <v>Validado Correctamente</v>
          </cell>
          <cell r="BA167" t="str">
            <v>NO</v>
          </cell>
          <cell r="BB167">
            <v>43313.684386574074</v>
          </cell>
          <cell r="BC167" t="str">
            <v>CARGUE 0</v>
          </cell>
          <cell r="BD167" t="str">
            <v>Cargue en cero</v>
          </cell>
          <cell r="BE167" t="str">
            <v>SI</v>
          </cell>
          <cell r="BF167">
            <v>43277.616203703707</v>
          </cell>
          <cell r="BG167">
            <v>1</v>
          </cell>
          <cell r="BH167" t="str">
            <v>Validado Correctamente</v>
          </cell>
          <cell r="BI167" t="str">
            <v>NO</v>
          </cell>
          <cell r="BJ167">
            <v>43313.684606481482</v>
          </cell>
          <cell r="BK167" t="str">
            <v>CARGUE 0</v>
          </cell>
          <cell r="BL167" t="str">
            <v>Cargue en cero</v>
          </cell>
          <cell r="BM167" t="str">
            <v>SI</v>
          </cell>
          <cell r="BN167">
            <v>43278.406284722223</v>
          </cell>
          <cell r="BO167">
            <v>16</v>
          </cell>
          <cell r="BP167" t="str">
            <v>Validado Correctamente</v>
          </cell>
          <cell r="BQ167" t="str">
            <v>NO</v>
          </cell>
          <cell r="BR167" t="str">
            <v>Vacio</v>
          </cell>
          <cell r="BS167" t="str">
            <v>Vacio</v>
          </cell>
          <cell r="BT167" t="str">
            <v>Vacio</v>
          </cell>
          <cell r="BU167" t="str">
            <v>Vacio</v>
          </cell>
          <cell r="BV167">
            <v>43276.503622685188</v>
          </cell>
          <cell r="BW167">
            <v>72</v>
          </cell>
          <cell r="BX167" t="str">
            <v>Validado Correctamente</v>
          </cell>
          <cell r="BY167" t="str">
            <v>NO</v>
          </cell>
          <cell r="BZ167">
            <v>43280.811041666668</v>
          </cell>
          <cell r="CA167">
            <v>21</v>
          </cell>
          <cell r="CB167" t="str">
            <v>Validado Correctamente</v>
          </cell>
          <cell r="CC167" t="str">
            <v>NO</v>
          </cell>
          <cell r="CD167">
            <v>43277.714641203704</v>
          </cell>
          <cell r="CE167">
            <v>18</v>
          </cell>
          <cell r="CF167" t="str">
            <v>Validado Correctamente</v>
          </cell>
          <cell r="CG167" t="str">
            <v>NO</v>
          </cell>
          <cell r="CH167">
            <v>43313.685150462959</v>
          </cell>
          <cell r="CI167" t="str">
            <v>CARGUE 0</v>
          </cell>
          <cell r="CJ167" t="str">
            <v>Cargue en cero</v>
          </cell>
          <cell r="CK167" t="str">
            <v>SI</v>
          </cell>
          <cell r="CL167">
            <v>43313.685439814813</v>
          </cell>
          <cell r="CM167" t="str">
            <v>CARGUE 0</v>
          </cell>
          <cell r="CN167" t="str">
            <v>Cargue en cero</v>
          </cell>
          <cell r="CO167" t="str">
            <v>SI</v>
          </cell>
          <cell r="CP167">
            <v>43313.685844907406</v>
          </cell>
          <cell r="CQ167" t="str">
            <v>CARGUE 0</v>
          </cell>
          <cell r="CR167" t="str">
            <v>Cargue en cero</v>
          </cell>
          <cell r="CS167" t="str">
            <v>SI</v>
          </cell>
          <cell r="CT167">
            <v>43313.686006944445</v>
          </cell>
          <cell r="CU167" t="str">
            <v>CARGUE 0</v>
          </cell>
          <cell r="CV167" t="str">
            <v>Cargue en cero</v>
          </cell>
          <cell r="CW167" t="str">
            <v>SI</v>
          </cell>
        </row>
        <row r="168">
          <cell r="A168">
            <v>2812</v>
          </cell>
          <cell r="B168" t="str">
            <v>UNIVERSIDAD EAN</v>
          </cell>
          <cell r="C168" t="str">
            <v>PRIVADA</v>
          </cell>
          <cell r="D168" t="str">
            <v>Universidad</v>
          </cell>
          <cell r="E168" t="str">
            <v>Vacio</v>
          </cell>
          <cell r="F168">
            <v>43279.86923611111</v>
          </cell>
          <cell r="G168">
            <v>3233</v>
          </cell>
          <cell r="H168" t="str">
            <v>Validado Correctamente</v>
          </cell>
          <cell r="I168" t="str">
            <v>NO</v>
          </cell>
          <cell r="J168">
            <v>43279.759375000001</v>
          </cell>
          <cell r="K168">
            <v>3023</v>
          </cell>
          <cell r="L168" t="str">
            <v>Validado Correctamente</v>
          </cell>
          <cell r="M168" t="str">
            <v>NO</v>
          </cell>
          <cell r="N168">
            <v>43444.951354166667</v>
          </cell>
          <cell r="O168">
            <v>1872</v>
          </cell>
          <cell r="P168" t="str">
            <v>Validado Correctamente</v>
          </cell>
          <cell r="Q168" t="str">
            <v>SI</v>
          </cell>
          <cell r="R168">
            <v>43426.415949074071</v>
          </cell>
          <cell r="S168">
            <v>8642</v>
          </cell>
          <cell r="T168" t="str">
            <v>Validado Correctamente</v>
          </cell>
          <cell r="U168" t="str">
            <v>SI</v>
          </cell>
          <cell r="V168">
            <v>43425.503240740742</v>
          </cell>
          <cell r="W168">
            <v>1219</v>
          </cell>
          <cell r="X168" t="str">
            <v>Validado Correctamente</v>
          </cell>
          <cell r="Y168" t="str">
            <v>SI</v>
          </cell>
          <cell r="Z168">
            <v>42990.402719907404</v>
          </cell>
          <cell r="AA168">
            <v>96</v>
          </cell>
          <cell r="AB168" t="str">
            <v>Validado Correctamente</v>
          </cell>
          <cell r="AC168" t="str">
            <v>NO</v>
          </cell>
          <cell r="AD168">
            <v>43271.703969907408</v>
          </cell>
          <cell r="AE168">
            <v>1</v>
          </cell>
          <cell r="AF168" t="str">
            <v>Validado Correctamente</v>
          </cell>
          <cell r="AG168" t="str">
            <v>NO</v>
          </cell>
          <cell r="AH168">
            <v>43266.391041666669</v>
          </cell>
          <cell r="AI168">
            <v>491</v>
          </cell>
          <cell r="AJ168" t="str">
            <v>Validado Correctamente</v>
          </cell>
          <cell r="AK168" t="str">
            <v>NO</v>
          </cell>
          <cell r="AL168">
            <v>43266.507488425923</v>
          </cell>
          <cell r="AM168">
            <v>9</v>
          </cell>
          <cell r="AN168" t="str">
            <v>Validado Correctamente</v>
          </cell>
          <cell r="AO168" t="str">
            <v>NO</v>
          </cell>
          <cell r="AP168">
            <v>43263.398506944446</v>
          </cell>
          <cell r="AQ168">
            <v>9</v>
          </cell>
          <cell r="AR168" t="str">
            <v>Validado Correctamente</v>
          </cell>
          <cell r="AS168" t="str">
            <v>NO</v>
          </cell>
          <cell r="AT168">
            <v>43266.507523148146</v>
          </cell>
          <cell r="AU168">
            <v>20</v>
          </cell>
          <cell r="AV168" t="str">
            <v>Validado Correctamente</v>
          </cell>
          <cell r="AW168" t="str">
            <v>NO</v>
          </cell>
          <cell r="AX168">
            <v>43266.753750000003</v>
          </cell>
          <cell r="AY168">
            <v>89</v>
          </cell>
          <cell r="AZ168" t="str">
            <v>Validado Correctamente</v>
          </cell>
          <cell r="BA168" t="str">
            <v>NO</v>
          </cell>
          <cell r="BB168">
            <v>43263.430162037039</v>
          </cell>
          <cell r="BC168">
            <v>3</v>
          </cell>
          <cell r="BD168" t="str">
            <v>Validado Correctamente</v>
          </cell>
          <cell r="BE168" t="str">
            <v>NO</v>
          </cell>
          <cell r="BF168">
            <v>43266.739351851851</v>
          </cell>
          <cell r="BG168">
            <v>9</v>
          </cell>
          <cell r="BH168" t="str">
            <v>Validado Correctamente</v>
          </cell>
          <cell r="BI168" t="str">
            <v>NO</v>
          </cell>
          <cell r="BJ168">
            <v>43271.771458333336</v>
          </cell>
          <cell r="BK168" t="str">
            <v>CARGUE 0</v>
          </cell>
          <cell r="BL168" t="str">
            <v>Cargue en cero</v>
          </cell>
          <cell r="BM168" t="str">
            <v>NO</v>
          </cell>
          <cell r="BN168">
            <v>43266.428483796299</v>
          </cell>
          <cell r="BO168">
            <v>107</v>
          </cell>
          <cell r="BP168" t="str">
            <v>Validado Correctamente</v>
          </cell>
          <cell r="BQ168" t="str">
            <v>NO</v>
          </cell>
          <cell r="BR168" t="str">
            <v>Vacio</v>
          </cell>
          <cell r="BS168" t="str">
            <v>Vacio</v>
          </cell>
          <cell r="BT168" t="str">
            <v>Vacio</v>
          </cell>
          <cell r="BU168" t="str">
            <v>Vacio</v>
          </cell>
          <cell r="BV168">
            <v>43264.409942129627</v>
          </cell>
          <cell r="BW168">
            <v>185</v>
          </cell>
          <cell r="BX168" t="str">
            <v>Validado Correctamente</v>
          </cell>
          <cell r="BY168" t="str">
            <v>NO</v>
          </cell>
          <cell r="BZ168">
            <v>43273.442349537036</v>
          </cell>
          <cell r="CA168">
            <v>102</v>
          </cell>
          <cell r="CB168" t="str">
            <v>Validado Correctamente</v>
          </cell>
          <cell r="CC168" t="str">
            <v>NO</v>
          </cell>
          <cell r="CD168">
            <v>43273.46199074074</v>
          </cell>
          <cell r="CE168">
            <v>45</v>
          </cell>
          <cell r="CF168" t="str">
            <v>Validado Correctamente</v>
          </cell>
          <cell r="CG168" t="str">
            <v>NO</v>
          </cell>
          <cell r="CH168">
            <v>43263.504918981482</v>
          </cell>
          <cell r="CI168">
            <v>21</v>
          </cell>
          <cell r="CJ168" t="str">
            <v>Validado Correctamente</v>
          </cell>
          <cell r="CK168" t="str">
            <v>NO</v>
          </cell>
          <cell r="CL168">
            <v>43235.605902777781</v>
          </cell>
          <cell r="CM168">
            <v>21</v>
          </cell>
          <cell r="CN168" t="str">
            <v>Validado Correctamente</v>
          </cell>
          <cell r="CO168" t="str">
            <v>NO</v>
          </cell>
          <cell r="CP168">
            <v>43263.504988425928</v>
          </cell>
          <cell r="CQ168">
            <v>6</v>
          </cell>
          <cell r="CR168" t="str">
            <v>Validado Correctamente</v>
          </cell>
          <cell r="CS168" t="str">
            <v>NO</v>
          </cell>
          <cell r="CT168">
            <v>43250.448414351849</v>
          </cell>
          <cell r="CU168">
            <v>0</v>
          </cell>
          <cell r="CV168" t="str">
            <v>Validado Correctamente</v>
          </cell>
          <cell r="CW168" t="str">
            <v>NO</v>
          </cell>
        </row>
        <row r="169">
          <cell r="A169">
            <v>2813</v>
          </cell>
          <cell r="B169" t="str">
            <v>UNIVERSIDAD EIA</v>
          </cell>
          <cell r="C169" t="str">
            <v>PRIVADA</v>
          </cell>
          <cell r="D169" t="str">
            <v>Universidad</v>
          </cell>
          <cell r="E169" t="str">
            <v>Vacio</v>
          </cell>
          <cell r="F169">
            <v>43280.434016203704</v>
          </cell>
          <cell r="G169">
            <v>428</v>
          </cell>
          <cell r="H169" t="str">
            <v>Validado Correctamente</v>
          </cell>
          <cell r="I169" t="str">
            <v>NO</v>
          </cell>
          <cell r="J169">
            <v>43280.579409722224</v>
          </cell>
          <cell r="K169">
            <v>413</v>
          </cell>
          <cell r="L169" t="str">
            <v>Validado Correctamente</v>
          </cell>
          <cell r="M169" t="str">
            <v>NO</v>
          </cell>
          <cell r="N169">
            <v>43358.506736111114</v>
          </cell>
          <cell r="O169">
            <v>340</v>
          </cell>
          <cell r="P169" t="str">
            <v>Validado Correctamente</v>
          </cell>
          <cell r="Q169" t="str">
            <v>SI</v>
          </cell>
          <cell r="R169">
            <v>43281.322083333333</v>
          </cell>
          <cell r="S169">
            <v>1939</v>
          </cell>
          <cell r="T169" t="str">
            <v>Validado con Errores</v>
          </cell>
          <cell r="U169" t="str">
            <v>Vacio</v>
          </cell>
          <cell r="V169" t="str">
            <v>Vacio</v>
          </cell>
          <cell r="W169" t="str">
            <v>Vacio</v>
          </cell>
          <cell r="X169" t="str">
            <v>Vacio</v>
          </cell>
          <cell r="Y169" t="str">
            <v>Vacio</v>
          </cell>
          <cell r="Z169">
            <v>42985.470405092594</v>
          </cell>
          <cell r="AA169">
            <v>23</v>
          </cell>
          <cell r="AB169" t="str">
            <v>Validado Correctamente</v>
          </cell>
          <cell r="AC169" t="str">
            <v>NO</v>
          </cell>
          <cell r="AD169">
            <v>43279.423078703701</v>
          </cell>
          <cell r="AE169">
            <v>1</v>
          </cell>
          <cell r="AF169" t="str">
            <v>Validado Correctamente</v>
          </cell>
          <cell r="AG169" t="str">
            <v>NO</v>
          </cell>
          <cell r="AH169">
            <v>43277.726030092592</v>
          </cell>
          <cell r="AI169">
            <v>191</v>
          </cell>
          <cell r="AJ169" t="str">
            <v>Validado Correctamente</v>
          </cell>
          <cell r="AK169" t="str">
            <v>NO</v>
          </cell>
          <cell r="AL169">
            <v>43276.661122685182</v>
          </cell>
          <cell r="AM169">
            <v>16</v>
          </cell>
          <cell r="AN169" t="str">
            <v>Validado Correctamente</v>
          </cell>
          <cell r="AO169" t="str">
            <v>NO</v>
          </cell>
          <cell r="AP169">
            <v>43280.775150462963</v>
          </cell>
          <cell r="AQ169">
            <v>4</v>
          </cell>
          <cell r="AR169" t="str">
            <v>Validado Correctamente</v>
          </cell>
          <cell r="AS169" t="str">
            <v>NO</v>
          </cell>
          <cell r="AT169">
            <v>43279.548530092594</v>
          </cell>
          <cell r="AU169">
            <v>11</v>
          </cell>
          <cell r="AV169" t="str">
            <v>Validado Correctamente</v>
          </cell>
          <cell r="AW169" t="str">
            <v>NO</v>
          </cell>
          <cell r="AX169">
            <v>43278.5469212963</v>
          </cell>
          <cell r="AY169">
            <v>30</v>
          </cell>
          <cell r="AZ169" t="str">
            <v>Validado Correctamente</v>
          </cell>
          <cell r="BA169" t="str">
            <v>NO</v>
          </cell>
          <cell r="BB169" t="str">
            <v>Vacio</v>
          </cell>
          <cell r="BC169" t="str">
            <v>Vacio</v>
          </cell>
          <cell r="BD169" t="str">
            <v>Vacio</v>
          </cell>
          <cell r="BE169" t="str">
            <v>Vacio</v>
          </cell>
          <cell r="BF169">
            <v>43279.401319444441</v>
          </cell>
          <cell r="BG169">
            <v>5</v>
          </cell>
          <cell r="BH169" t="str">
            <v>Validado Correctamente</v>
          </cell>
          <cell r="BI169" t="str">
            <v>NO</v>
          </cell>
          <cell r="BJ169">
            <v>43279.399062500001</v>
          </cell>
          <cell r="BK169" t="str">
            <v>CARGUE 0</v>
          </cell>
          <cell r="BL169" t="str">
            <v>Cargue en cero</v>
          </cell>
          <cell r="BM169" t="str">
            <v>NO</v>
          </cell>
          <cell r="BN169">
            <v>43276.464791666665</v>
          </cell>
          <cell r="BO169">
            <v>82</v>
          </cell>
          <cell r="BP169" t="str">
            <v>Validado Correctamente</v>
          </cell>
          <cell r="BQ169" t="str">
            <v>NO</v>
          </cell>
          <cell r="BR169">
            <v>43279.349016203705</v>
          </cell>
          <cell r="BS169">
            <v>17</v>
          </cell>
          <cell r="BT169" t="str">
            <v>Validado Correctamente</v>
          </cell>
          <cell r="BU169" t="str">
            <v>NO</v>
          </cell>
          <cell r="BV169">
            <v>43281.870856481481</v>
          </cell>
          <cell r="BW169">
            <v>48</v>
          </cell>
          <cell r="BX169" t="str">
            <v>Validado Correctamente</v>
          </cell>
          <cell r="BY169" t="str">
            <v>Vacio</v>
          </cell>
          <cell r="BZ169">
            <v>43271.54954861111</v>
          </cell>
          <cell r="CA169">
            <v>66</v>
          </cell>
          <cell r="CB169" t="str">
            <v>Validado Correctamente</v>
          </cell>
          <cell r="CC169" t="str">
            <v>NO</v>
          </cell>
          <cell r="CD169">
            <v>43264.736956018518</v>
          </cell>
          <cell r="CE169">
            <v>6</v>
          </cell>
          <cell r="CF169" t="str">
            <v>Validado Correctamente</v>
          </cell>
          <cell r="CG169" t="str">
            <v>NO</v>
          </cell>
          <cell r="CH169">
            <v>43249.515081018515</v>
          </cell>
          <cell r="CI169">
            <v>4</v>
          </cell>
          <cell r="CJ169" t="str">
            <v>Validado Correctamente</v>
          </cell>
          <cell r="CK169" t="str">
            <v>NO</v>
          </cell>
          <cell r="CL169">
            <v>43258.711180555554</v>
          </cell>
          <cell r="CM169">
            <v>40</v>
          </cell>
          <cell r="CN169" t="str">
            <v>Validado Correctamente</v>
          </cell>
          <cell r="CO169" t="str">
            <v>NO</v>
          </cell>
          <cell r="CP169" t="str">
            <v>Vacio</v>
          </cell>
          <cell r="CQ169" t="str">
            <v>Vacio</v>
          </cell>
          <cell r="CR169" t="str">
            <v>Vacio</v>
          </cell>
          <cell r="CS169" t="str">
            <v>Vacio</v>
          </cell>
          <cell r="CT169" t="str">
            <v>Vacio</v>
          </cell>
          <cell r="CU169" t="str">
            <v>Vacio</v>
          </cell>
          <cell r="CV169" t="str">
            <v>Vacio</v>
          </cell>
          <cell r="CW169" t="str">
            <v>Vacio</v>
          </cell>
        </row>
        <row r="170">
          <cell r="A170">
            <v>2815</v>
          </cell>
          <cell r="B170" t="str">
            <v>CORPORACION UNIVERSITARIA ADVENTISTA - UNAC</v>
          </cell>
          <cell r="C170" t="str">
            <v>PRIVADA</v>
          </cell>
          <cell r="D170" t="str">
            <v>Institución Universitaria/Escuela Tecnológica</v>
          </cell>
          <cell r="E170" t="str">
            <v>Vacio</v>
          </cell>
          <cell r="F170">
            <v>43340.511805555558</v>
          </cell>
          <cell r="G170">
            <v>578</v>
          </cell>
          <cell r="H170" t="str">
            <v>Validado Correctamente</v>
          </cell>
          <cell r="I170" t="str">
            <v>SI</v>
          </cell>
          <cell r="J170">
            <v>43340.596041666664</v>
          </cell>
          <cell r="K170">
            <v>321</v>
          </cell>
          <cell r="L170" t="str">
            <v>Validado Correctamente</v>
          </cell>
          <cell r="M170" t="str">
            <v>SI</v>
          </cell>
          <cell r="N170">
            <v>43340.694537037038</v>
          </cell>
          <cell r="O170">
            <v>285</v>
          </cell>
          <cell r="P170" t="str">
            <v>Validado Correctamente</v>
          </cell>
          <cell r="Q170" t="str">
            <v>SI</v>
          </cell>
          <cell r="R170">
            <v>43341.354733796295</v>
          </cell>
          <cell r="S170">
            <v>1385</v>
          </cell>
          <cell r="T170" t="str">
            <v>Validado Correctamente</v>
          </cell>
          <cell r="U170" t="str">
            <v>SI</v>
          </cell>
          <cell r="V170">
            <v>43327.506053240744</v>
          </cell>
          <cell r="W170">
            <v>4</v>
          </cell>
          <cell r="X170" t="str">
            <v>Validado Correctamente</v>
          </cell>
          <cell r="Y170" t="str">
            <v>SI</v>
          </cell>
          <cell r="Z170" t="str">
            <v>Vacio</v>
          </cell>
          <cell r="AA170" t="str">
            <v>Vacio</v>
          </cell>
          <cell r="AB170" t="str">
            <v>Vacio</v>
          </cell>
          <cell r="AC170" t="str">
            <v>Vacio</v>
          </cell>
          <cell r="AD170" t="str">
            <v>Vacio</v>
          </cell>
          <cell r="AE170" t="str">
            <v>Vacio</v>
          </cell>
          <cell r="AF170" t="str">
            <v>Vacio</v>
          </cell>
          <cell r="AG170" t="str">
            <v>Vacio</v>
          </cell>
          <cell r="AH170">
            <v>43439.436354166668</v>
          </cell>
          <cell r="AI170">
            <v>131</v>
          </cell>
          <cell r="AJ170" t="str">
            <v>Validado Correctamente</v>
          </cell>
          <cell r="AK170" t="str">
            <v>SI</v>
          </cell>
          <cell r="AL170">
            <v>43347.466168981482</v>
          </cell>
          <cell r="AM170">
            <v>2</v>
          </cell>
          <cell r="AN170" t="str">
            <v>Validado Correctamente</v>
          </cell>
          <cell r="AO170" t="str">
            <v>SI</v>
          </cell>
          <cell r="AP170">
            <v>43347.487361111111</v>
          </cell>
          <cell r="AQ170">
            <v>3</v>
          </cell>
          <cell r="AR170" t="str">
            <v>Validado Correctamente</v>
          </cell>
          <cell r="AS170" t="str">
            <v>SI</v>
          </cell>
          <cell r="AT170">
            <v>43347.466180555559</v>
          </cell>
          <cell r="AU170">
            <v>6</v>
          </cell>
          <cell r="AV170" t="str">
            <v>Validado Correctamente</v>
          </cell>
          <cell r="AW170" t="str">
            <v>SI</v>
          </cell>
          <cell r="AX170">
            <v>43347.645173611112</v>
          </cell>
          <cell r="AY170">
            <v>9</v>
          </cell>
          <cell r="AZ170" t="str">
            <v>Validado Correctamente</v>
          </cell>
          <cell r="BA170" t="str">
            <v>SI</v>
          </cell>
          <cell r="BB170">
            <v>43347.476851851854</v>
          </cell>
          <cell r="BC170">
            <v>7</v>
          </cell>
          <cell r="BD170" t="str">
            <v>Validado Correctamente</v>
          </cell>
          <cell r="BE170" t="str">
            <v>SI</v>
          </cell>
          <cell r="BF170">
            <v>43342.73846064815</v>
          </cell>
          <cell r="BG170">
            <v>1</v>
          </cell>
          <cell r="BH170" t="str">
            <v>Validado Correctamente</v>
          </cell>
          <cell r="BI170" t="str">
            <v>SI</v>
          </cell>
          <cell r="BJ170" t="str">
            <v>Vacio</v>
          </cell>
          <cell r="BK170" t="str">
            <v>Vacio</v>
          </cell>
          <cell r="BL170" t="str">
            <v>Vacio</v>
          </cell>
          <cell r="BM170" t="str">
            <v>Vacio</v>
          </cell>
          <cell r="BN170">
            <v>43347.447442129633</v>
          </cell>
          <cell r="BO170">
            <v>25</v>
          </cell>
          <cell r="BP170" t="str">
            <v>Validado Correctamente</v>
          </cell>
          <cell r="BQ170" t="str">
            <v>SI</v>
          </cell>
          <cell r="BR170" t="str">
            <v>Vacio</v>
          </cell>
          <cell r="BS170" t="str">
            <v>Vacio</v>
          </cell>
          <cell r="BT170" t="str">
            <v>Vacio</v>
          </cell>
          <cell r="BU170" t="str">
            <v>Vacio</v>
          </cell>
          <cell r="BV170" t="str">
            <v>Vacio</v>
          </cell>
          <cell r="BW170" t="str">
            <v>Vacio</v>
          </cell>
          <cell r="BX170" t="str">
            <v>Validado con Errores</v>
          </cell>
          <cell r="BY170" t="str">
            <v>Vacio</v>
          </cell>
          <cell r="BZ170" t="str">
            <v>Vacio</v>
          </cell>
          <cell r="CA170" t="str">
            <v>Vacio</v>
          </cell>
          <cell r="CB170" t="str">
            <v>Vacio</v>
          </cell>
          <cell r="CC170" t="str">
            <v>Vacio</v>
          </cell>
          <cell r="CD170" t="str">
            <v>Vacio</v>
          </cell>
          <cell r="CE170" t="str">
            <v>Vacio</v>
          </cell>
          <cell r="CF170" t="str">
            <v>Vacio</v>
          </cell>
          <cell r="CG170" t="str">
            <v>Vacio</v>
          </cell>
          <cell r="CH170" t="str">
            <v>Vacio</v>
          </cell>
          <cell r="CI170" t="str">
            <v>Vacio</v>
          </cell>
          <cell r="CJ170" t="str">
            <v>Vacio</v>
          </cell>
          <cell r="CK170" t="str">
            <v>Vacio</v>
          </cell>
          <cell r="CL170" t="str">
            <v>Vacio</v>
          </cell>
          <cell r="CM170" t="str">
            <v>Vacio</v>
          </cell>
          <cell r="CN170" t="str">
            <v>Vacio</v>
          </cell>
          <cell r="CO170" t="str">
            <v>Vacio</v>
          </cell>
          <cell r="CP170" t="str">
            <v>Vacio</v>
          </cell>
          <cell r="CQ170" t="str">
            <v>Vacio</v>
          </cell>
          <cell r="CR170" t="str">
            <v>Vacio</v>
          </cell>
          <cell r="CS170" t="str">
            <v>Vacio</v>
          </cell>
          <cell r="CT170" t="str">
            <v>Vacio</v>
          </cell>
          <cell r="CU170" t="str">
            <v>Vacio</v>
          </cell>
          <cell r="CV170" t="str">
            <v>Vacio</v>
          </cell>
          <cell r="CW170" t="str">
            <v>Vacio</v>
          </cell>
        </row>
        <row r="171">
          <cell r="A171">
            <v>2818</v>
          </cell>
          <cell r="B171" t="str">
            <v>CORPORACION UNIVERSITARIA DE SANTA ROSA DE CABAL-UNISARC-</v>
          </cell>
          <cell r="C171" t="str">
            <v>PRIVADA</v>
          </cell>
          <cell r="D171" t="str">
            <v>Institución Universitaria/Escuela Tecnológica</v>
          </cell>
          <cell r="E171" t="str">
            <v>Vacio</v>
          </cell>
          <cell r="F171">
            <v>43250.374155092592</v>
          </cell>
          <cell r="G171">
            <v>208</v>
          </cell>
          <cell r="H171" t="str">
            <v>Validado Correctamente</v>
          </cell>
          <cell r="I171" t="str">
            <v>NO</v>
          </cell>
          <cell r="J171">
            <v>43250.375486111108</v>
          </cell>
          <cell r="K171">
            <v>208</v>
          </cell>
          <cell r="L171" t="str">
            <v>Validado Correctamente</v>
          </cell>
          <cell r="M171" t="str">
            <v>NO</v>
          </cell>
          <cell r="N171">
            <v>43406.436990740738</v>
          </cell>
          <cell r="O171">
            <v>146</v>
          </cell>
          <cell r="P171" t="str">
            <v>Validado Correctamente</v>
          </cell>
          <cell r="Q171" t="str">
            <v>SI</v>
          </cell>
          <cell r="R171">
            <v>43406.695416666669</v>
          </cell>
          <cell r="S171">
            <v>1098</v>
          </cell>
          <cell r="T171" t="str">
            <v>Validado Correctamente</v>
          </cell>
          <cell r="U171" t="str">
            <v>SI</v>
          </cell>
          <cell r="V171">
            <v>43244.455231481479</v>
          </cell>
          <cell r="W171">
            <v>114</v>
          </cell>
          <cell r="X171" t="str">
            <v>Validado Correctamente</v>
          </cell>
          <cell r="Y171" t="str">
            <v>NO</v>
          </cell>
          <cell r="Z171" t="str">
            <v>Vacio</v>
          </cell>
          <cell r="AA171" t="str">
            <v>Vacio</v>
          </cell>
          <cell r="AB171" t="str">
            <v>Vacio</v>
          </cell>
          <cell r="AC171" t="str">
            <v>Vacio</v>
          </cell>
          <cell r="AD171">
            <v>43228.675138888888</v>
          </cell>
          <cell r="AE171">
            <v>1</v>
          </cell>
          <cell r="AF171" t="str">
            <v>Validado Correctamente</v>
          </cell>
          <cell r="AG171" t="str">
            <v>NO</v>
          </cell>
          <cell r="AH171">
            <v>43454.455729166664</v>
          </cell>
          <cell r="AI171">
            <v>139</v>
          </cell>
          <cell r="AJ171" t="str">
            <v>Validado Correctamente</v>
          </cell>
          <cell r="AK171" t="str">
            <v>SI</v>
          </cell>
          <cell r="AL171">
            <v>43228.672847222224</v>
          </cell>
          <cell r="AM171" t="str">
            <v>CARGUE 0</v>
          </cell>
          <cell r="AN171" t="str">
            <v>Cargue en cero</v>
          </cell>
          <cell r="AO171" t="str">
            <v>NO</v>
          </cell>
          <cell r="AP171">
            <v>43145.365162037036</v>
          </cell>
          <cell r="AQ171" t="str">
            <v>CARGUE 0</v>
          </cell>
          <cell r="AR171" t="str">
            <v>Cargue en cero</v>
          </cell>
          <cell r="AS171" t="str">
            <v>NO</v>
          </cell>
          <cell r="AT171">
            <v>43259.752129629633</v>
          </cell>
          <cell r="AU171" t="str">
            <v>CARGUE 0</v>
          </cell>
          <cell r="AV171" t="str">
            <v>Validado Correctamente</v>
          </cell>
          <cell r="AW171" t="str">
            <v>NO</v>
          </cell>
          <cell r="AX171">
            <v>43145.365694444445</v>
          </cell>
          <cell r="AY171" t="str">
            <v>CARGUE 0</v>
          </cell>
          <cell r="AZ171" t="str">
            <v>Cargue en cero</v>
          </cell>
          <cell r="BA171" t="str">
            <v>NO</v>
          </cell>
          <cell r="BB171">
            <v>43145.36446759259</v>
          </cell>
          <cell r="BC171" t="str">
            <v>CARGUE 0</v>
          </cell>
          <cell r="BD171" t="str">
            <v>Cargue en cero</v>
          </cell>
          <cell r="BE171" t="str">
            <v>NO</v>
          </cell>
          <cell r="BF171">
            <v>43145.351597222223</v>
          </cell>
          <cell r="BG171" t="str">
            <v>CARGUE 0</v>
          </cell>
          <cell r="BH171" t="str">
            <v>Cargue en cero</v>
          </cell>
          <cell r="BI171" t="str">
            <v>NO</v>
          </cell>
          <cell r="BJ171">
            <v>43224.974004629628</v>
          </cell>
          <cell r="BK171" t="str">
            <v>CARGUE 0</v>
          </cell>
          <cell r="BL171" t="str">
            <v>Cargue en cero</v>
          </cell>
          <cell r="BM171" t="str">
            <v>NO</v>
          </cell>
          <cell r="BN171">
            <v>43245.472407407404</v>
          </cell>
          <cell r="BO171">
            <v>8</v>
          </cell>
          <cell r="BP171" t="str">
            <v>Validado Correctamente</v>
          </cell>
          <cell r="BQ171" t="str">
            <v>NO</v>
          </cell>
          <cell r="BR171">
            <v>43238.735347222224</v>
          </cell>
          <cell r="BS171">
            <v>26</v>
          </cell>
          <cell r="BT171" t="str">
            <v>Validado Correctamente</v>
          </cell>
          <cell r="BU171" t="str">
            <v>NO</v>
          </cell>
          <cell r="BV171">
            <v>43236.75613425926</v>
          </cell>
          <cell r="BW171">
            <v>30</v>
          </cell>
          <cell r="BX171" t="str">
            <v>Validado Correctamente</v>
          </cell>
          <cell r="BY171" t="str">
            <v>NO</v>
          </cell>
          <cell r="BZ171">
            <v>43243.417812500003</v>
          </cell>
          <cell r="CA171">
            <v>14</v>
          </cell>
          <cell r="CB171" t="str">
            <v>Validado Correctamente</v>
          </cell>
          <cell r="CC171" t="str">
            <v>NO</v>
          </cell>
          <cell r="CD171">
            <v>43251.833067129628</v>
          </cell>
          <cell r="CE171" t="str">
            <v>CARGUE 0</v>
          </cell>
          <cell r="CF171" t="str">
            <v>Cargue en cero</v>
          </cell>
          <cell r="CG171" t="str">
            <v>NO</v>
          </cell>
          <cell r="CH171">
            <v>43236.766550925924</v>
          </cell>
          <cell r="CI171">
            <v>7</v>
          </cell>
          <cell r="CJ171" t="str">
            <v>Validado Correctamente</v>
          </cell>
          <cell r="CK171" t="str">
            <v>NO</v>
          </cell>
          <cell r="CL171">
            <v>43242.721817129626</v>
          </cell>
          <cell r="CM171">
            <v>3</v>
          </cell>
          <cell r="CN171" t="str">
            <v>Validado Correctamente</v>
          </cell>
          <cell r="CO171" t="str">
            <v>NO</v>
          </cell>
          <cell r="CP171" t="str">
            <v>Vacio</v>
          </cell>
          <cell r="CQ171" t="str">
            <v>Vacio</v>
          </cell>
          <cell r="CR171" t="str">
            <v>Vacio</v>
          </cell>
          <cell r="CS171" t="str">
            <v>Vacio</v>
          </cell>
          <cell r="CT171">
            <v>43243.686331018522</v>
          </cell>
          <cell r="CU171">
            <v>0</v>
          </cell>
          <cell r="CV171" t="str">
            <v>Validado Correctamente</v>
          </cell>
          <cell r="CW171" t="str">
            <v>NO</v>
          </cell>
        </row>
        <row r="172">
          <cell r="A172">
            <v>2820</v>
          </cell>
          <cell r="B172" t="str">
            <v>CORPORACION UNIVERSITARIA LASALLISTA</v>
          </cell>
          <cell r="C172" t="str">
            <v>PRIVADA</v>
          </cell>
          <cell r="D172" t="str">
            <v>Institución Universitaria/Escuela Tecnológica</v>
          </cell>
          <cell r="E172" t="str">
            <v>Vacio</v>
          </cell>
          <cell r="F172">
            <v>43217.434386574074</v>
          </cell>
          <cell r="G172">
            <v>423</v>
          </cell>
          <cell r="H172" t="str">
            <v>Validado Correctamente</v>
          </cell>
          <cell r="I172" t="str">
            <v>NO</v>
          </cell>
          <cell r="J172">
            <v>43257.428564814814</v>
          </cell>
          <cell r="K172">
            <v>408</v>
          </cell>
          <cell r="L172" t="str">
            <v>Validado Correctamente</v>
          </cell>
          <cell r="M172" t="str">
            <v>NO</v>
          </cell>
          <cell r="N172">
            <v>43257.486157407409</v>
          </cell>
          <cell r="O172">
            <v>278</v>
          </cell>
          <cell r="P172" t="str">
            <v>Validado Correctamente</v>
          </cell>
          <cell r="Q172" t="str">
            <v>NO</v>
          </cell>
          <cell r="R172">
            <v>43265.685358796298</v>
          </cell>
          <cell r="S172">
            <v>1668</v>
          </cell>
          <cell r="T172" t="str">
            <v>Validado Correctamente</v>
          </cell>
          <cell r="U172" t="str">
            <v>NO</v>
          </cell>
          <cell r="V172">
            <v>43257.398888888885</v>
          </cell>
          <cell r="W172">
            <v>61</v>
          </cell>
          <cell r="X172" t="str">
            <v>Validado con Errores</v>
          </cell>
          <cell r="Y172" t="str">
            <v>NO</v>
          </cell>
          <cell r="Z172" t="str">
            <v>Vacio</v>
          </cell>
          <cell r="AA172" t="str">
            <v>Vacio</v>
          </cell>
          <cell r="AB172" t="str">
            <v>Vacio</v>
          </cell>
          <cell r="AC172" t="str">
            <v>Vacio</v>
          </cell>
          <cell r="AD172">
            <v>43273.70579861111</v>
          </cell>
          <cell r="AE172">
            <v>1</v>
          </cell>
          <cell r="AF172" t="str">
            <v>Validado Correctamente</v>
          </cell>
          <cell r="AG172" t="str">
            <v>NO</v>
          </cell>
          <cell r="AH172">
            <v>43453.72828703704</v>
          </cell>
          <cell r="AI172">
            <v>202</v>
          </cell>
          <cell r="AJ172" t="str">
            <v>Validado Correctamente</v>
          </cell>
          <cell r="AK172" t="str">
            <v>SI</v>
          </cell>
          <cell r="AL172">
            <v>43271.471446759257</v>
          </cell>
          <cell r="AM172">
            <v>8</v>
          </cell>
          <cell r="AN172" t="str">
            <v>Validado Correctamente</v>
          </cell>
          <cell r="AO172" t="str">
            <v>NO</v>
          </cell>
          <cell r="AP172">
            <v>43273.367118055554</v>
          </cell>
          <cell r="AQ172">
            <v>3</v>
          </cell>
          <cell r="AR172" t="str">
            <v>Validado Correctamente</v>
          </cell>
          <cell r="AS172" t="str">
            <v>NO</v>
          </cell>
          <cell r="AT172">
            <v>43273.367118055554</v>
          </cell>
          <cell r="AU172">
            <v>1</v>
          </cell>
          <cell r="AV172" t="str">
            <v>Validado Correctamente</v>
          </cell>
          <cell r="AW172" t="str">
            <v>NO</v>
          </cell>
          <cell r="AX172">
            <v>43271.386701388888</v>
          </cell>
          <cell r="AY172">
            <v>3</v>
          </cell>
          <cell r="AZ172" t="str">
            <v>Validado Correctamente</v>
          </cell>
          <cell r="BA172" t="str">
            <v>NO</v>
          </cell>
          <cell r="BB172">
            <v>43271.380162037036</v>
          </cell>
          <cell r="BC172" t="str">
            <v>CARGUE 0</v>
          </cell>
          <cell r="BD172" t="str">
            <v>Cargue en cero</v>
          </cell>
          <cell r="BE172" t="str">
            <v>NO</v>
          </cell>
          <cell r="BF172">
            <v>43273.367129629631</v>
          </cell>
          <cell r="BG172">
            <v>1</v>
          </cell>
          <cell r="BH172" t="str">
            <v>Validado Correctamente</v>
          </cell>
          <cell r="BI172" t="str">
            <v>NO</v>
          </cell>
          <cell r="BJ172" t="str">
            <v>Vacio</v>
          </cell>
          <cell r="BK172" t="str">
            <v>Vacio</v>
          </cell>
          <cell r="BL172" t="str">
            <v>Vacio</v>
          </cell>
          <cell r="BM172" t="str">
            <v>Vacio</v>
          </cell>
          <cell r="BN172">
            <v>43271.378113425926</v>
          </cell>
          <cell r="BO172">
            <v>56</v>
          </cell>
          <cell r="BP172" t="str">
            <v>Validado Correctamente</v>
          </cell>
          <cell r="BQ172" t="str">
            <v>NO</v>
          </cell>
          <cell r="BR172">
            <v>43271.619351851848</v>
          </cell>
          <cell r="BS172">
            <v>1</v>
          </cell>
          <cell r="BT172" t="str">
            <v>Validado Correctamente</v>
          </cell>
          <cell r="BU172" t="str">
            <v>NO</v>
          </cell>
          <cell r="BV172">
            <v>43269.453090277777</v>
          </cell>
          <cell r="BW172">
            <v>38</v>
          </cell>
          <cell r="BX172" t="str">
            <v>Validado Correctamente</v>
          </cell>
          <cell r="BY172" t="str">
            <v>NO</v>
          </cell>
          <cell r="BZ172">
            <v>43273.406585648147</v>
          </cell>
          <cell r="CA172">
            <v>31</v>
          </cell>
          <cell r="CB172" t="str">
            <v>Validado Correctamente</v>
          </cell>
          <cell r="CC172" t="str">
            <v>NO</v>
          </cell>
          <cell r="CD172" t="str">
            <v>Vacio</v>
          </cell>
          <cell r="CE172" t="str">
            <v>Vacio</v>
          </cell>
          <cell r="CF172" t="str">
            <v>Vacio</v>
          </cell>
          <cell r="CG172" t="str">
            <v>Vacio</v>
          </cell>
          <cell r="CH172" t="str">
            <v>Vacio</v>
          </cell>
          <cell r="CI172" t="str">
            <v>Vacio</v>
          </cell>
          <cell r="CJ172" t="str">
            <v>Vacio</v>
          </cell>
          <cell r="CK172" t="str">
            <v>Vacio</v>
          </cell>
          <cell r="CL172">
            <v>43273.398958333331</v>
          </cell>
          <cell r="CM172">
            <v>4</v>
          </cell>
          <cell r="CN172" t="str">
            <v>Validado Correctamente</v>
          </cell>
          <cell r="CO172" t="str">
            <v>NO</v>
          </cell>
          <cell r="CP172" t="str">
            <v>Vacio</v>
          </cell>
          <cell r="CQ172" t="str">
            <v>Vacio</v>
          </cell>
          <cell r="CR172" t="str">
            <v>Vacio</v>
          </cell>
          <cell r="CS172" t="str">
            <v>Vacio</v>
          </cell>
          <cell r="CT172" t="str">
            <v>Vacio</v>
          </cell>
          <cell r="CU172" t="str">
            <v>Vacio</v>
          </cell>
          <cell r="CV172" t="str">
            <v>Vacio</v>
          </cell>
          <cell r="CW172" t="str">
            <v>Vacio</v>
          </cell>
        </row>
        <row r="173">
          <cell r="A173">
            <v>2822</v>
          </cell>
          <cell r="B173" t="str">
            <v>ESCUELA SUPERIOR DE OFTALMOLOGIA, INSTITUTO BARRAQUER DE AMERICA</v>
          </cell>
          <cell r="C173" t="str">
            <v>PRIVADA</v>
          </cell>
          <cell r="D173" t="str">
            <v>Institución Universitaria/Escuela Tecnológica</v>
          </cell>
          <cell r="E173" t="str">
            <v>Vacio</v>
          </cell>
          <cell r="F173">
            <v>43273.718356481484</v>
          </cell>
          <cell r="G173">
            <v>37</v>
          </cell>
          <cell r="H173" t="str">
            <v>Validado Correctamente</v>
          </cell>
          <cell r="I173" t="str">
            <v>NO</v>
          </cell>
          <cell r="J173">
            <v>43273.720601851855</v>
          </cell>
          <cell r="K173">
            <v>6</v>
          </cell>
          <cell r="L173" t="str">
            <v>Validado Correctamente</v>
          </cell>
          <cell r="M173" t="str">
            <v>NO</v>
          </cell>
          <cell r="N173">
            <v>43273.723993055559</v>
          </cell>
          <cell r="O173">
            <v>3</v>
          </cell>
          <cell r="P173" t="str">
            <v>Validado Correctamente</v>
          </cell>
          <cell r="Q173" t="str">
            <v>NO</v>
          </cell>
          <cell r="R173">
            <v>43439.756689814814</v>
          </cell>
          <cell r="S173">
            <v>14</v>
          </cell>
          <cell r="T173" t="str">
            <v>Validado Correctamente</v>
          </cell>
          <cell r="U173" t="str">
            <v>SI</v>
          </cell>
          <cell r="V173">
            <v>43200.667511574073</v>
          </cell>
          <cell r="W173">
            <v>1</v>
          </cell>
          <cell r="X173" t="str">
            <v>Validado Correctamente</v>
          </cell>
          <cell r="Y173" t="str">
            <v>NO</v>
          </cell>
          <cell r="Z173" t="str">
            <v>Vacio</v>
          </cell>
          <cell r="AA173" t="str">
            <v>Vacio</v>
          </cell>
          <cell r="AB173" t="str">
            <v>Vacio</v>
          </cell>
          <cell r="AC173" t="str">
            <v>Vacio</v>
          </cell>
          <cell r="AD173">
            <v>43273.73709490741</v>
          </cell>
          <cell r="AE173">
            <v>1</v>
          </cell>
          <cell r="AF173" t="str">
            <v>Validado Correctamente</v>
          </cell>
          <cell r="AG173" t="str">
            <v>NO</v>
          </cell>
          <cell r="AH173">
            <v>43439.756030092591</v>
          </cell>
          <cell r="AI173">
            <v>25</v>
          </cell>
          <cell r="AJ173" t="str">
            <v>Validado Correctamente</v>
          </cell>
          <cell r="AK173" t="str">
            <v>SI</v>
          </cell>
          <cell r="AL173">
            <v>43280.627754629626</v>
          </cell>
          <cell r="AM173">
            <v>2</v>
          </cell>
          <cell r="AN173" t="str">
            <v>Validado Correctamente</v>
          </cell>
          <cell r="AO173" t="str">
            <v>NO</v>
          </cell>
          <cell r="AP173">
            <v>43280.656365740739</v>
          </cell>
          <cell r="AQ173" t="str">
            <v>CARGUE 0</v>
          </cell>
          <cell r="AR173" t="str">
            <v>Cargue en cero</v>
          </cell>
          <cell r="AS173" t="str">
            <v>NO</v>
          </cell>
          <cell r="AT173">
            <v>43280.655706018515</v>
          </cell>
          <cell r="AU173" t="str">
            <v>CARGUE 0</v>
          </cell>
          <cell r="AV173" t="str">
            <v>Cargue en cero</v>
          </cell>
          <cell r="AW173" t="str">
            <v>NO</v>
          </cell>
          <cell r="AX173">
            <v>43280.422800925924</v>
          </cell>
          <cell r="AY173">
            <v>1</v>
          </cell>
          <cell r="AZ173" t="str">
            <v>Validado Correctamente</v>
          </cell>
          <cell r="BA173" t="str">
            <v>NO</v>
          </cell>
          <cell r="BB173">
            <v>43280.615659722222</v>
          </cell>
          <cell r="BC173" t="str">
            <v>CARGUE 0</v>
          </cell>
          <cell r="BD173" t="str">
            <v>Cargue en cero</v>
          </cell>
          <cell r="BE173" t="str">
            <v>NO</v>
          </cell>
          <cell r="BF173">
            <v>43280.614687499998</v>
          </cell>
          <cell r="BG173" t="str">
            <v>CARGUE 0</v>
          </cell>
          <cell r="BH173" t="str">
            <v>Cargue en cero</v>
          </cell>
          <cell r="BI173" t="str">
            <v>NO</v>
          </cell>
          <cell r="BJ173">
            <v>43280.616180555553</v>
          </cell>
          <cell r="BK173" t="str">
            <v>CARGUE 0</v>
          </cell>
          <cell r="BL173" t="str">
            <v>Cargue en cero</v>
          </cell>
          <cell r="BM173" t="str">
            <v>NO</v>
          </cell>
          <cell r="BN173">
            <v>43273.750358796293</v>
          </cell>
          <cell r="BO173">
            <v>3</v>
          </cell>
          <cell r="BP173" t="str">
            <v>Validado Correctamente</v>
          </cell>
          <cell r="BQ173" t="str">
            <v>NO</v>
          </cell>
          <cell r="BR173">
            <v>43280.659467592595</v>
          </cell>
          <cell r="BS173" t="str">
            <v>CARGUE 0</v>
          </cell>
          <cell r="BT173" t="str">
            <v>Cargue en cero</v>
          </cell>
          <cell r="BU173" t="str">
            <v>NO</v>
          </cell>
          <cell r="BV173">
            <v>43273.757893518516</v>
          </cell>
          <cell r="BW173">
            <v>5</v>
          </cell>
          <cell r="BX173" t="str">
            <v>Validado Correctamente</v>
          </cell>
          <cell r="BY173" t="str">
            <v>NO</v>
          </cell>
          <cell r="BZ173">
            <v>43280.69604166667</v>
          </cell>
          <cell r="CA173" t="str">
            <v>CARGUE 0</v>
          </cell>
          <cell r="CB173" t="str">
            <v>Cargue en cero</v>
          </cell>
          <cell r="CC173" t="str">
            <v>NO</v>
          </cell>
          <cell r="CD173">
            <v>43280.695659722223</v>
          </cell>
          <cell r="CE173" t="str">
            <v>CARGUE 0</v>
          </cell>
          <cell r="CF173" t="str">
            <v>Cargue en cero</v>
          </cell>
          <cell r="CG173" t="str">
            <v>NO</v>
          </cell>
          <cell r="CH173">
            <v>43280.69427083333</v>
          </cell>
          <cell r="CI173" t="str">
            <v>CARGUE 0</v>
          </cell>
          <cell r="CJ173" t="str">
            <v>Cargue en cero</v>
          </cell>
          <cell r="CK173" t="str">
            <v>NO</v>
          </cell>
          <cell r="CL173">
            <v>43280.696898148148</v>
          </cell>
          <cell r="CM173" t="str">
            <v>CARGUE 0</v>
          </cell>
          <cell r="CN173" t="str">
            <v>Cargue en cero</v>
          </cell>
          <cell r="CO173" t="str">
            <v>NO</v>
          </cell>
          <cell r="CP173">
            <v>43280.696689814817</v>
          </cell>
          <cell r="CQ173" t="str">
            <v>CARGUE 0</v>
          </cell>
          <cell r="CR173" t="str">
            <v>Cargue en cero</v>
          </cell>
          <cell r="CS173" t="str">
            <v>NO</v>
          </cell>
          <cell r="CT173">
            <v>43280.663472222222</v>
          </cell>
          <cell r="CU173">
            <v>0</v>
          </cell>
          <cell r="CV173" t="str">
            <v>Validado Correctamente</v>
          </cell>
          <cell r="CW173" t="str">
            <v>NO</v>
          </cell>
        </row>
        <row r="174">
          <cell r="A174">
            <v>2823</v>
          </cell>
          <cell r="B174" t="str">
            <v>CORPORACION UNIVERSITARIA DEL CARIBE - CECAR</v>
          </cell>
          <cell r="C174" t="str">
            <v>PRIVADA</v>
          </cell>
          <cell r="D174" t="str">
            <v>Institución Universitaria/Escuela Tecnológica</v>
          </cell>
          <cell r="E174" t="str">
            <v>Vacio</v>
          </cell>
          <cell r="F174">
            <v>43279.862013888887</v>
          </cell>
          <cell r="G174">
            <v>3006</v>
          </cell>
          <cell r="H174" t="str">
            <v>Validado Correctamente</v>
          </cell>
          <cell r="I174" t="str">
            <v>NO</v>
          </cell>
          <cell r="J174">
            <v>43279.865069444444</v>
          </cell>
          <cell r="K174">
            <v>2649</v>
          </cell>
          <cell r="L174" t="str">
            <v>Validado Correctamente</v>
          </cell>
          <cell r="M174" t="str">
            <v>NO</v>
          </cell>
          <cell r="N174">
            <v>43280.65960648148</v>
          </cell>
          <cell r="O174">
            <v>1974</v>
          </cell>
          <cell r="P174" t="str">
            <v>Validado Correctamente</v>
          </cell>
          <cell r="Q174" t="str">
            <v>NO</v>
          </cell>
          <cell r="R174">
            <v>43281.879988425928</v>
          </cell>
          <cell r="S174">
            <v>9895</v>
          </cell>
          <cell r="T174" t="str">
            <v>Validado Correctamente</v>
          </cell>
          <cell r="U174" t="str">
            <v>Vacio</v>
          </cell>
          <cell r="V174">
            <v>43334.459062499998</v>
          </cell>
          <cell r="W174">
            <v>531</v>
          </cell>
          <cell r="X174" t="str">
            <v>Validado Correctamente</v>
          </cell>
          <cell r="Y174" t="str">
            <v>SI</v>
          </cell>
          <cell r="Z174" t="str">
            <v>Vacio</v>
          </cell>
          <cell r="AA174" t="str">
            <v>Vacio</v>
          </cell>
          <cell r="AB174" t="str">
            <v>Vacio</v>
          </cell>
          <cell r="AC174" t="str">
            <v>Vacio</v>
          </cell>
          <cell r="AD174" t="str">
            <v>Vacio</v>
          </cell>
          <cell r="AE174" t="str">
            <v>Vacio</v>
          </cell>
          <cell r="AF174" t="str">
            <v>Vacio</v>
          </cell>
          <cell r="AG174" t="str">
            <v>Vacio</v>
          </cell>
          <cell r="AH174">
            <v>43280.922638888886</v>
          </cell>
          <cell r="AI174">
            <v>339</v>
          </cell>
          <cell r="AJ174" t="str">
            <v>Validado Correctamente</v>
          </cell>
          <cell r="AK174" t="str">
            <v>NO</v>
          </cell>
          <cell r="AL174">
            <v>43281.691562499997</v>
          </cell>
          <cell r="AM174">
            <v>14</v>
          </cell>
          <cell r="AN174" t="str">
            <v>Validado Correctamente</v>
          </cell>
          <cell r="AO174" t="str">
            <v>Vacio</v>
          </cell>
          <cell r="AP174">
            <v>43280.984259259261</v>
          </cell>
          <cell r="AQ174">
            <v>23</v>
          </cell>
          <cell r="AR174" t="str">
            <v>Validado Correctamente</v>
          </cell>
          <cell r="AS174" t="str">
            <v>NO</v>
          </cell>
          <cell r="AT174">
            <v>43281.575162037036</v>
          </cell>
          <cell r="AU174">
            <v>9</v>
          </cell>
          <cell r="AV174" t="str">
            <v>Validado Correctamente</v>
          </cell>
          <cell r="AW174" t="str">
            <v>Vacio</v>
          </cell>
          <cell r="AX174">
            <v>43281.902384259258</v>
          </cell>
          <cell r="AY174">
            <v>30</v>
          </cell>
          <cell r="AZ174" t="str">
            <v>Validado Correctamente</v>
          </cell>
          <cell r="BA174" t="str">
            <v>Vacio</v>
          </cell>
          <cell r="BB174">
            <v>43281.617291666669</v>
          </cell>
          <cell r="BC174">
            <v>7</v>
          </cell>
          <cell r="BD174" t="str">
            <v>Validado Correctamente</v>
          </cell>
          <cell r="BE174" t="str">
            <v>Vacio</v>
          </cell>
          <cell r="BF174">
            <v>43281.596099537041</v>
          </cell>
          <cell r="BG174">
            <v>5</v>
          </cell>
          <cell r="BH174" t="str">
            <v>Validado Correctamente</v>
          </cell>
          <cell r="BI174" t="str">
            <v>Vacio</v>
          </cell>
          <cell r="BJ174">
            <v>43281.580405092594</v>
          </cell>
          <cell r="BK174" t="str">
            <v>CARGUE 0</v>
          </cell>
          <cell r="BL174" t="str">
            <v>Cargue en cero</v>
          </cell>
          <cell r="BM174" t="str">
            <v>Vacio</v>
          </cell>
          <cell r="BN174">
            <v>43280.95826388889</v>
          </cell>
          <cell r="BO174">
            <v>6</v>
          </cell>
          <cell r="BP174" t="str">
            <v>Validado Correctamente</v>
          </cell>
          <cell r="BQ174" t="str">
            <v>NO</v>
          </cell>
          <cell r="BR174">
            <v>43280.912534722222</v>
          </cell>
          <cell r="BS174" t="str">
            <v>CARGUE 0</v>
          </cell>
          <cell r="BT174" t="str">
            <v>Cargue en cero</v>
          </cell>
          <cell r="BU174" t="str">
            <v>NO</v>
          </cell>
          <cell r="BV174">
            <v>43278.632025462961</v>
          </cell>
          <cell r="BW174">
            <v>81</v>
          </cell>
          <cell r="BX174" t="str">
            <v>Validado Correctamente</v>
          </cell>
          <cell r="BY174" t="str">
            <v>NO</v>
          </cell>
          <cell r="BZ174">
            <v>43280.956076388888</v>
          </cell>
          <cell r="CA174">
            <v>47</v>
          </cell>
          <cell r="CB174" t="str">
            <v>Validado Correctamente</v>
          </cell>
          <cell r="CC174" t="str">
            <v>NO</v>
          </cell>
          <cell r="CD174">
            <v>43281.580879629626</v>
          </cell>
          <cell r="CE174" t="str">
            <v>CARGUE 0</v>
          </cell>
          <cell r="CF174" t="str">
            <v>Cargue en cero</v>
          </cell>
          <cell r="CG174" t="str">
            <v>Vacio</v>
          </cell>
          <cell r="CH174">
            <v>43278.632094907407</v>
          </cell>
          <cell r="CI174">
            <v>48</v>
          </cell>
          <cell r="CJ174" t="str">
            <v>Validado Correctamente</v>
          </cell>
          <cell r="CK174" t="str">
            <v>NO</v>
          </cell>
          <cell r="CL174">
            <v>43281.581006944441</v>
          </cell>
          <cell r="CM174" t="str">
            <v>CARGUE 0</v>
          </cell>
          <cell r="CN174" t="str">
            <v>Cargue en cero</v>
          </cell>
          <cell r="CO174" t="str">
            <v>Vacio</v>
          </cell>
          <cell r="CP174">
            <v>43278.635277777779</v>
          </cell>
          <cell r="CQ174">
            <v>27</v>
          </cell>
          <cell r="CR174" t="str">
            <v>Validado Correctamente</v>
          </cell>
          <cell r="CS174" t="str">
            <v>NO</v>
          </cell>
          <cell r="CT174">
            <v>43281.581134259257</v>
          </cell>
          <cell r="CU174" t="str">
            <v>CARGUE 0</v>
          </cell>
          <cell r="CV174" t="str">
            <v>Cargue en cero</v>
          </cell>
          <cell r="CW174" t="str">
            <v>Vacio</v>
          </cell>
        </row>
        <row r="175">
          <cell r="A175">
            <v>2824</v>
          </cell>
          <cell r="B175" t="str">
            <v>CORPORACION UNIVERSITARIA DE COLOMBIA IDEAS</v>
          </cell>
          <cell r="C175" t="str">
            <v>PRIVADA</v>
          </cell>
          <cell r="D175" t="str">
            <v>Institución Universitaria/Escuela Tecnológica</v>
          </cell>
          <cell r="E175" t="str">
            <v>Vacio</v>
          </cell>
          <cell r="F175">
            <v>43312.66547453704</v>
          </cell>
          <cell r="G175" t="str">
            <v>CARGUE 0</v>
          </cell>
          <cell r="H175" t="str">
            <v>Cargue en cero</v>
          </cell>
          <cell r="I175" t="str">
            <v>SI</v>
          </cell>
          <cell r="J175">
            <v>43312.831064814818</v>
          </cell>
          <cell r="K175" t="str">
            <v>CARGUE 0</v>
          </cell>
          <cell r="L175" t="str">
            <v>Cargue en cero</v>
          </cell>
          <cell r="M175" t="str">
            <v>SI</v>
          </cell>
          <cell r="N175" t="str">
            <v>Vacio</v>
          </cell>
          <cell r="O175" t="str">
            <v>Vacio</v>
          </cell>
          <cell r="P175" t="str">
            <v>Vacio</v>
          </cell>
          <cell r="Q175" t="str">
            <v>Vacio</v>
          </cell>
          <cell r="R175" t="str">
            <v>Vacio</v>
          </cell>
          <cell r="S175" t="str">
            <v>Vacio</v>
          </cell>
          <cell r="T175" t="str">
            <v>Validado con Errores</v>
          </cell>
          <cell r="U175" t="str">
            <v>Vacio</v>
          </cell>
          <cell r="V175">
            <v>43312.848657407405</v>
          </cell>
          <cell r="W175">
            <v>88</v>
          </cell>
          <cell r="X175" t="str">
            <v>Validado Correctamente</v>
          </cell>
          <cell r="Y175" t="str">
            <v>Vacio</v>
          </cell>
          <cell r="Z175" t="str">
            <v>Vacio</v>
          </cell>
          <cell r="AA175" t="str">
            <v>Vacio</v>
          </cell>
          <cell r="AB175" t="str">
            <v>Vacio</v>
          </cell>
          <cell r="AC175" t="str">
            <v>Vacio</v>
          </cell>
          <cell r="AD175" t="str">
            <v>Vacio</v>
          </cell>
          <cell r="AE175" t="str">
            <v>Vacio</v>
          </cell>
          <cell r="AF175" t="str">
            <v>Vacio</v>
          </cell>
          <cell r="AG175" t="str">
            <v>Vacio</v>
          </cell>
          <cell r="AH175">
            <v>43430.407025462962</v>
          </cell>
          <cell r="AI175">
            <v>129</v>
          </cell>
          <cell r="AJ175" t="str">
            <v>Validado Correctamente</v>
          </cell>
          <cell r="AK175" t="str">
            <v>SI</v>
          </cell>
          <cell r="AL175">
            <v>43312.880219907405</v>
          </cell>
          <cell r="AM175" t="str">
            <v>CARGUE 0</v>
          </cell>
          <cell r="AN175" t="str">
            <v>Cargue en cero</v>
          </cell>
          <cell r="AO175" t="str">
            <v>SI</v>
          </cell>
          <cell r="AP175">
            <v>43312.879930555559</v>
          </cell>
          <cell r="AQ175" t="str">
            <v>CARGUE 0</v>
          </cell>
          <cell r="AR175" t="str">
            <v>Cargue en cero</v>
          </cell>
          <cell r="AS175" t="str">
            <v>SI</v>
          </cell>
          <cell r="AT175">
            <v>43312.880057870374</v>
          </cell>
          <cell r="AU175" t="str">
            <v>CARGUE 0</v>
          </cell>
          <cell r="AV175" t="str">
            <v>Cargue en cero</v>
          </cell>
          <cell r="AW175" t="str">
            <v>SI</v>
          </cell>
          <cell r="AX175">
            <v>43312.88113425926</v>
          </cell>
          <cell r="AY175" t="str">
            <v>CARGUE 0</v>
          </cell>
          <cell r="AZ175" t="str">
            <v>Cargue en cero</v>
          </cell>
          <cell r="BA175" t="str">
            <v>SI</v>
          </cell>
          <cell r="BB175">
            <v>43312.880347222221</v>
          </cell>
          <cell r="BC175" t="str">
            <v>CARGUE 0</v>
          </cell>
          <cell r="BD175" t="str">
            <v>Cargue en cero</v>
          </cell>
          <cell r="BE175" t="str">
            <v>SI</v>
          </cell>
          <cell r="BF175">
            <v>43312.880543981482</v>
          </cell>
          <cell r="BG175" t="str">
            <v>CARGUE 0</v>
          </cell>
          <cell r="BH175" t="str">
            <v>Cargue en cero</v>
          </cell>
          <cell r="BI175" t="str">
            <v>SI</v>
          </cell>
          <cell r="BJ175">
            <v>43312.883101851854</v>
          </cell>
          <cell r="BK175" t="str">
            <v>CARGUE 0</v>
          </cell>
          <cell r="BL175" t="str">
            <v>Cargue en cero</v>
          </cell>
          <cell r="BM175" t="str">
            <v>SI</v>
          </cell>
          <cell r="BN175">
            <v>43312.879803240743</v>
          </cell>
          <cell r="BO175" t="str">
            <v>CARGUE 0</v>
          </cell>
          <cell r="BP175" t="str">
            <v>Cargue en cero</v>
          </cell>
          <cell r="BQ175" t="str">
            <v>SI</v>
          </cell>
          <cell r="BR175" t="str">
            <v>Vacio</v>
          </cell>
          <cell r="BS175" t="str">
            <v>Vacio</v>
          </cell>
          <cell r="BT175" t="str">
            <v>Vacio</v>
          </cell>
          <cell r="BU175" t="str">
            <v>Vacio</v>
          </cell>
          <cell r="BV175" t="str">
            <v>Vacio</v>
          </cell>
          <cell r="BW175" t="str">
            <v>Vacio</v>
          </cell>
          <cell r="BX175" t="str">
            <v>Vacio</v>
          </cell>
          <cell r="BY175" t="str">
            <v>Vacio</v>
          </cell>
          <cell r="BZ175">
            <v>43312.823009259257</v>
          </cell>
          <cell r="CA175" t="str">
            <v>CARGUE 0</v>
          </cell>
          <cell r="CB175" t="str">
            <v>Cargue en cero</v>
          </cell>
          <cell r="CC175" t="str">
            <v>SI</v>
          </cell>
          <cell r="CD175" t="str">
            <v>Vacio</v>
          </cell>
          <cell r="CE175" t="str">
            <v>Vacio</v>
          </cell>
          <cell r="CF175" t="str">
            <v>Vacio</v>
          </cell>
          <cell r="CG175" t="str">
            <v>Vacio</v>
          </cell>
          <cell r="CH175">
            <v>43312.82240740741</v>
          </cell>
          <cell r="CI175" t="str">
            <v>CARGUE 0</v>
          </cell>
          <cell r="CJ175" t="str">
            <v>Cargue en cero</v>
          </cell>
          <cell r="CK175" t="str">
            <v>SI</v>
          </cell>
          <cell r="CL175">
            <v>43312.823229166665</v>
          </cell>
          <cell r="CM175" t="str">
            <v>CARGUE 0</v>
          </cell>
          <cell r="CN175" t="str">
            <v>Cargue en cero</v>
          </cell>
          <cell r="CO175" t="str">
            <v>SI</v>
          </cell>
          <cell r="CP175" t="str">
            <v>Vacio</v>
          </cell>
          <cell r="CQ175" t="str">
            <v>Vacio</v>
          </cell>
          <cell r="CR175" t="str">
            <v>Vacio</v>
          </cell>
          <cell r="CS175" t="str">
            <v>Vacio</v>
          </cell>
          <cell r="CT175">
            <v>43312.823587962965</v>
          </cell>
          <cell r="CU175" t="str">
            <v>CARGUE 0</v>
          </cell>
          <cell r="CV175" t="str">
            <v>Cargue en cero</v>
          </cell>
          <cell r="CW175" t="str">
            <v>SI</v>
          </cell>
        </row>
        <row r="176">
          <cell r="A176">
            <v>2825</v>
          </cell>
          <cell r="B176" t="str">
            <v>CORPORACION UNIVERSITARIA RAFAEL NUÑEZ</v>
          </cell>
          <cell r="C176" t="str">
            <v>PRIVADA</v>
          </cell>
          <cell r="D176" t="str">
            <v>Institución Universitaria/Escuela Tecnológica</v>
          </cell>
          <cell r="E176" t="str">
            <v>Vacio</v>
          </cell>
          <cell r="F176">
            <v>43266.430914351855</v>
          </cell>
          <cell r="G176">
            <v>989</v>
          </cell>
          <cell r="H176" t="str">
            <v>Validado Correctamente</v>
          </cell>
          <cell r="I176" t="str">
            <v>NO</v>
          </cell>
          <cell r="J176">
            <v>43266.471087962964</v>
          </cell>
          <cell r="K176">
            <v>953</v>
          </cell>
          <cell r="L176" t="str">
            <v>Validado Correctamente</v>
          </cell>
          <cell r="M176" t="str">
            <v>NO</v>
          </cell>
          <cell r="N176">
            <v>43269.596446759257</v>
          </cell>
          <cell r="O176">
            <v>679</v>
          </cell>
          <cell r="P176" t="str">
            <v>Validado Correctamente</v>
          </cell>
          <cell r="Q176" t="str">
            <v>NO</v>
          </cell>
          <cell r="R176">
            <v>43354.484363425923</v>
          </cell>
          <cell r="S176">
            <v>5122</v>
          </cell>
          <cell r="T176" t="str">
            <v>Validado Correctamente</v>
          </cell>
          <cell r="U176" t="str">
            <v>SI</v>
          </cell>
          <cell r="V176">
            <v>43320.45684027778</v>
          </cell>
          <cell r="W176">
            <v>269</v>
          </cell>
          <cell r="X176" t="str">
            <v>Validado Correctamente</v>
          </cell>
          <cell r="Y176" t="str">
            <v>SI</v>
          </cell>
          <cell r="Z176">
            <v>42997.398229166669</v>
          </cell>
          <cell r="AA176">
            <v>21</v>
          </cell>
          <cell r="AB176" t="str">
            <v>Validado Correctamente</v>
          </cell>
          <cell r="AC176" t="str">
            <v>SI</v>
          </cell>
          <cell r="AD176" t="str">
            <v>Vacio</v>
          </cell>
          <cell r="AE176" t="str">
            <v>Vacio</v>
          </cell>
          <cell r="AF176" t="str">
            <v>Vacio</v>
          </cell>
          <cell r="AG176" t="str">
            <v>Vacio</v>
          </cell>
          <cell r="AH176">
            <v>43273.63140046296</v>
          </cell>
          <cell r="AI176">
            <v>430</v>
          </cell>
          <cell r="AJ176" t="str">
            <v>Validado Correctamente</v>
          </cell>
          <cell r="AK176" t="str">
            <v>NO</v>
          </cell>
          <cell r="AL176">
            <v>43270.493831018517</v>
          </cell>
          <cell r="AM176">
            <v>6</v>
          </cell>
          <cell r="AN176" t="str">
            <v>Validado Correctamente</v>
          </cell>
          <cell r="AO176" t="str">
            <v>NO</v>
          </cell>
          <cell r="AP176">
            <v>43270.599224537036</v>
          </cell>
          <cell r="AQ176">
            <v>30</v>
          </cell>
          <cell r="AR176" t="str">
            <v>Validado Correctamente</v>
          </cell>
          <cell r="AS176" t="str">
            <v>NO</v>
          </cell>
          <cell r="AT176">
            <v>43270.483252314814</v>
          </cell>
          <cell r="AU176">
            <v>6</v>
          </cell>
          <cell r="AV176" t="str">
            <v>Validado Correctamente</v>
          </cell>
          <cell r="AW176" t="str">
            <v>NO</v>
          </cell>
          <cell r="AX176">
            <v>43271.630104166667</v>
          </cell>
          <cell r="AY176">
            <v>3</v>
          </cell>
          <cell r="AZ176" t="str">
            <v>Validado Correctamente</v>
          </cell>
          <cell r="BA176" t="str">
            <v>NO</v>
          </cell>
          <cell r="BB176" t="str">
            <v>Vacio</v>
          </cell>
          <cell r="BC176" t="str">
            <v>Vacio</v>
          </cell>
          <cell r="BD176" t="str">
            <v>Vacio</v>
          </cell>
          <cell r="BE176" t="str">
            <v>Vacio</v>
          </cell>
          <cell r="BF176" t="str">
            <v>Vacio</v>
          </cell>
          <cell r="BG176" t="str">
            <v>Vacio</v>
          </cell>
          <cell r="BH176" t="str">
            <v>Vacio</v>
          </cell>
          <cell r="BI176" t="str">
            <v>Vacio</v>
          </cell>
          <cell r="BJ176" t="str">
            <v>Vacio</v>
          </cell>
          <cell r="BK176" t="str">
            <v>Vacio</v>
          </cell>
          <cell r="BL176" t="str">
            <v>Vacio</v>
          </cell>
          <cell r="BM176" t="str">
            <v>Vacio</v>
          </cell>
          <cell r="BN176">
            <v>43270.466481481482</v>
          </cell>
          <cell r="BO176">
            <v>4</v>
          </cell>
          <cell r="BP176" t="str">
            <v>Validado Correctamente</v>
          </cell>
          <cell r="BQ176" t="str">
            <v>NO</v>
          </cell>
          <cell r="BR176" t="str">
            <v>Vacio</v>
          </cell>
          <cell r="BS176" t="str">
            <v>Vacio</v>
          </cell>
          <cell r="BT176" t="str">
            <v>Vacio</v>
          </cell>
          <cell r="BU176" t="str">
            <v>Vacio</v>
          </cell>
          <cell r="BV176">
            <v>43280.443553240744</v>
          </cell>
          <cell r="BW176">
            <v>132</v>
          </cell>
          <cell r="BX176" t="str">
            <v>Validado Correctamente</v>
          </cell>
          <cell r="BY176" t="str">
            <v>NO</v>
          </cell>
          <cell r="BZ176">
            <v>43276.742013888892</v>
          </cell>
          <cell r="CA176">
            <v>7</v>
          </cell>
          <cell r="CB176" t="str">
            <v>Validado Correctamente</v>
          </cell>
          <cell r="CC176" t="str">
            <v>NO</v>
          </cell>
          <cell r="CD176" t="str">
            <v>Vacio</v>
          </cell>
          <cell r="CE176" t="str">
            <v>Vacio</v>
          </cell>
          <cell r="CF176" t="str">
            <v>Vacio</v>
          </cell>
          <cell r="CG176" t="str">
            <v>Vacio</v>
          </cell>
          <cell r="CH176" t="str">
            <v>Vacio</v>
          </cell>
          <cell r="CI176" t="str">
            <v>Vacio</v>
          </cell>
          <cell r="CJ176" t="str">
            <v>Vacio</v>
          </cell>
          <cell r="CK176" t="str">
            <v>Vacio</v>
          </cell>
          <cell r="CL176">
            <v>43263.736574074072</v>
          </cell>
          <cell r="CM176">
            <v>29</v>
          </cell>
          <cell r="CN176" t="str">
            <v>Validado Correctamente</v>
          </cell>
          <cell r="CO176" t="str">
            <v>NO</v>
          </cell>
          <cell r="CP176" t="str">
            <v>Vacio</v>
          </cell>
          <cell r="CQ176" t="str">
            <v>Vacio</v>
          </cell>
          <cell r="CR176" t="str">
            <v>Vacio</v>
          </cell>
          <cell r="CS176" t="str">
            <v>Vacio</v>
          </cell>
          <cell r="CT176">
            <v>43263.663842592592</v>
          </cell>
          <cell r="CU176">
            <v>26</v>
          </cell>
          <cell r="CV176" t="str">
            <v>Validado Correctamente</v>
          </cell>
          <cell r="CW176" t="str">
            <v>NO</v>
          </cell>
        </row>
        <row r="177">
          <cell r="A177">
            <v>2827</v>
          </cell>
          <cell r="B177" t="str">
            <v>CORPORACION UNIVERSITARIA DEL META - UNIMETA</v>
          </cell>
          <cell r="C177" t="str">
            <v>PRIVADA</v>
          </cell>
          <cell r="D177" t="str">
            <v>Institución Universitaria/Escuela Tecnológica</v>
          </cell>
          <cell r="E177" t="str">
            <v>Vacio</v>
          </cell>
          <cell r="F177">
            <v>43281.376388888886</v>
          </cell>
          <cell r="G177">
            <v>453</v>
          </cell>
          <cell r="H177" t="str">
            <v>Validado Correctamente</v>
          </cell>
          <cell r="I177" t="str">
            <v>Vacio</v>
          </cell>
          <cell r="J177">
            <v>43281.397812499999</v>
          </cell>
          <cell r="K177">
            <v>453</v>
          </cell>
          <cell r="L177" t="str">
            <v>Validado Correctamente</v>
          </cell>
          <cell r="M177" t="str">
            <v>Vacio</v>
          </cell>
          <cell r="N177">
            <v>43444.814409722225</v>
          </cell>
          <cell r="O177">
            <v>357</v>
          </cell>
          <cell r="P177" t="str">
            <v>Validado Correctamente</v>
          </cell>
          <cell r="Q177" t="str">
            <v>SI</v>
          </cell>
          <cell r="R177">
            <v>43444.826874999999</v>
          </cell>
          <cell r="S177">
            <v>2952</v>
          </cell>
          <cell r="T177" t="str">
            <v>Validado Correctamente</v>
          </cell>
          <cell r="U177" t="str">
            <v>SI</v>
          </cell>
          <cell r="V177">
            <v>43308.474976851852</v>
          </cell>
          <cell r="W177">
            <v>391</v>
          </cell>
          <cell r="X177" t="str">
            <v>Validado Correctamente</v>
          </cell>
          <cell r="Y177" t="str">
            <v>NO</v>
          </cell>
          <cell r="Z177">
            <v>42956.483611111114</v>
          </cell>
          <cell r="AA177">
            <v>28</v>
          </cell>
          <cell r="AB177" t="str">
            <v>Validado Correctamente</v>
          </cell>
          <cell r="AC177" t="str">
            <v>NO</v>
          </cell>
          <cell r="AD177">
            <v>43277.690254629626</v>
          </cell>
          <cell r="AE177">
            <v>1</v>
          </cell>
          <cell r="AF177" t="str">
            <v>Validado Correctamente</v>
          </cell>
          <cell r="AG177" t="str">
            <v>NO</v>
          </cell>
          <cell r="AH177">
            <v>43278.410752314812</v>
          </cell>
          <cell r="AI177">
            <v>161</v>
          </cell>
          <cell r="AJ177" t="str">
            <v>Validado Correctamente</v>
          </cell>
          <cell r="AK177" t="str">
            <v>NO</v>
          </cell>
          <cell r="AL177">
            <v>43243.476226851853</v>
          </cell>
          <cell r="AM177" t="str">
            <v>CARGUE 0</v>
          </cell>
          <cell r="AN177" t="str">
            <v>Cargue en cero</v>
          </cell>
          <cell r="AO177" t="str">
            <v>NO</v>
          </cell>
          <cell r="AP177">
            <v>43277.662303240744</v>
          </cell>
          <cell r="AQ177" t="str">
            <v>CARGUE 0</v>
          </cell>
          <cell r="AR177" t="str">
            <v>Cargue en cero</v>
          </cell>
          <cell r="AS177" t="str">
            <v>NO</v>
          </cell>
          <cell r="AT177">
            <v>43278.684525462966</v>
          </cell>
          <cell r="AU177">
            <v>4</v>
          </cell>
          <cell r="AV177" t="str">
            <v>Validado Correctamente</v>
          </cell>
          <cell r="AW177" t="str">
            <v>NO</v>
          </cell>
          <cell r="AX177">
            <v>43244.369085648148</v>
          </cell>
          <cell r="AY177" t="str">
            <v>CARGUE 0</v>
          </cell>
          <cell r="AZ177" t="str">
            <v>Cargue en cero</v>
          </cell>
          <cell r="BA177" t="str">
            <v>NO</v>
          </cell>
          <cell r="BB177">
            <v>43277.692048611112</v>
          </cell>
          <cell r="BC177" t="str">
            <v>CARGUE 0</v>
          </cell>
          <cell r="BD177" t="str">
            <v>Cargue en cero</v>
          </cell>
          <cell r="BE177" t="str">
            <v>NO</v>
          </cell>
          <cell r="BF177">
            <v>43278.684537037036</v>
          </cell>
          <cell r="BG177">
            <v>4</v>
          </cell>
          <cell r="BH177" t="str">
            <v>Validado Correctamente</v>
          </cell>
          <cell r="BI177" t="str">
            <v>NO</v>
          </cell>
          <cell r="BJ177">
            <v>43262.705821759257</v>
          </cell>
          <cell r="BK177" t="str">
            <v>CARGUE 0</v>
          </cell>
          <cell r="BL177" t="str">
            <v>Cargue en cero</v>
          </cell>
          <cell r="BM177" t="str">
            <v>NO</v>
          </cell>
          <cell r="BN177">
            <v>43262.706620370373</v>
          </cell>
          <cell r="BO177">
            <v>1</v>
          </cell>
          <cell r="BP177" t="str">
            <v>Validado Correctamente</v>
          </cell>
          <cell r="BQ177" t="str">
            <v>NO</v>
          </cell>
          <cell r="BR177">
            <v>43262.704930555556</v>
          </cell>
          <cell r="BS177" t="str">
            <v>CARGUE 0</v>
          </cell>
          <cell r="BT177" t="str">
            <v>Cargue en cero</v>
          </cell>
          <cell r="BU177" t="str">
            <v>NO</v>
          </cell>
          <cell r="BV177">
            <v>43279.359120370369</v>
          </cell>
          <cell r="BW177">
            <v>33</v>
          </cell>
          <cell r="BX177" t="str">
            <v>Validado Correctamente</v>
          </cell>
          <cell r="BY177" t="str">
            <v>NO</v>
          </cell>
          <cell r="BZ177">
            <v>43279.370011574072</v>
          </cell>
          <cell r="CA177">
            <v>5</v>
          </cell>
          <cell r="CB177" t="str">
            <v>Validado Correctamente</v>
          </cell>
          <cell r="CC177" t="str">
            <v>NO</v>
          </cell>
          <cell r="CD177">
            <v>43262.724942129629</v>
          </cell>
          <cell r="CE177" t="str">
            <v>CARGUE 0</v>
          </cell>
          <cell r="CF177" t="str">
            <v>Cargue en cero</v>
          </cell>
          <cell r="CG177" t="str">
            <v>NO</v>
          </cell>
          <cell r="CH177">
            <v>43279.369745370372</v>
          </cell>
          <cell r="CI177">
            <v>10</v>
          </cell>
          <cell r="CJ177" t="str">
            <v>Validado Correctamente</v>
          </cell>
          <cell r="CK177" t="str">
            <v>NO</v>
          </cell>
          <cell r="CL177">
            <v>43277.702650462961</v>
          </cell>
          <cell r="CM177" t="str">
            <v>CARGUE 0</v>
          </cell>
          <cell r="CN177" t="str">
            <v>Cargue en cero</v>
          </cell>
          <cell r="CO177" t="str">
            <v>NO</v>
          </cell>
          <cell r="CP177">
            <v>43278.741064814814</v>
          </cell>
          <cell r="CQ177">
            <v>16</v>
          </cell>
          <cell r="CR177" t="str">
            <v>Validado Correctamente</v>
          </cell>
          <cell r="CS177" t="str">
            <v>NO</v>
          </cell>
          <cell r="CT177">
            <v>43262.737592592595</v>
          </cell>
          <cell r="CU177">
            <v>0</v>
          </cell>
          <cell r="CV177" t="str">
            <v>Validado Correctamente</v>
          </cell>
          <cell r="CW177" t="str">
            <v>NO</v>
          </cell>
        </row>
        <row r="178">
          <cell r="A178">
            <v>2828</v>
          </cell>
          <cell r="B178" t="str">
            <v>CORPORACION UNIVERSITARIA DEL HUILA-CORHUILA-</v>
          </cell>
          <cell r="C178" t="str">
            <v>PRIVADA</v>
          </cell>
          <cell r="D178" t="str">
            <v>Institución Universitaria/Escuela Tecnológica</v>
          </cell>
          <cell r="E178" t="str">
            <v>Vacio</v>
          </cell>
          <cell r="F178">
            <v>43164.808159722219</v>
          </cell>
          <cell r="G178">
            <v>645</v>
          </cell>
          <cell r="H178" t="str">
            <v>Validado Correctamente</v>
          </cell>
          <cell r="I178" t="str">
            <v>NO</v>
          </cell>
          <cell r="J178">
            <v>43164.828668981485</v>
          </cell>
          <cell r="K178">
            <v>610</v>
          </cell>
          <cell r="L178" t="str">
            <v>Validado Correctamente</v>
          </cell>
          <cell r="M178" t="str">
            <v>NO</v>
          </cell>
          <cell r="N178">
            <v>43171.690706018519</v>
          </cell>
          <cell r="O178">
            <v>514</v>
          </cell>
          <cell r="P178" t="str">
            <v>Validado con Errores</v>
          </cell>
          <cell r="Q178" t="str">
            <v>NO</v>
          </cell>
          <cell r="R178">
            <v>43272.704722222225</v>
          </cell>
          <cell r="S178">
            <v>4168</v>
          </cell>
          <cell r="T178" t="str">
            <v>Validado Correctamente</v>
          </cell>
          <cell r="U178" t="str">
            <v>NO</v>
          </cell>
          <cell r="V178">
            <v>43269.609027777777</v>
          </cell>
          <cell r="W178">
            <v>388</v>
          </cell>
          <cell r="X178" t="str">
            <v>Validado Correctamente</v>
          </cell>
          <cell r="Y178" t="str">
            <v>NO</v>
          </cell>
          <cell r="Z178" t="str">
            <v>Vacio</v>
          </cell>
          <cell r="AA178" t="str">
            <v>Vacio</v>
          </cell>
          <cell r="AB178" t="str">
            <v>Vacio</v>
          </cell>
          <cell r="AC178" t="str">
            <v>Vacio</v>
          </cell>
          <cell r="AD178">
            <v>43174.494097222225</v>
          </cell>
          <cell r="AE178">
            <v>1</v>
          </cell>
          <cell r="AF178" t="str">
            <v>Validado Correctamente</v>
          </cell>
          <cell r="AG178" t="str">
            <v>NO</v>
          </cell>
          <cell r="AH178">
            <v>43427.383229166669</v>
          </cell>
          <cell r="AI178">
            <v>315</v>
          </cell>
          <cell r="AJ178" t="str">
            <v>Validado Correctamente</v>
          </cell>
          <cell r="AK178" t="str">
            <v>SI</v>
          </cell>
          <cell r="AL178" t="str">
            <v>Vacio</v>
          </cell>
          <cell r="AM178" t="str">
            <v>Vacio</v>
          </cell>
          <cell r="AN178" t="str">
            <v>Vacio</v>
          </cell>
          <cell r="AO178" t="str">
            <v>Vacio</v>
          </cell>
          <cell r="AP178" t="str">
            <v>Vacio</v>
          </cell>
          <cell r="AQ178" t="str">
            <v>Vacio</v>
          </cell>
          <cell r="AR178" t="str">
            <v>Vacio</v>
          </cell>
          <cell r="AS178" t="str">
            <v>Vacio</v>
          </cell>
          <cell r="AT178">
            <v>43274.391423611109</v>
          </cell>
          <cell r="AU178">
            <v>4</v>
          </cell>
          <cell r="AV178" t="str">
            <v>Validado Correctamente</v>
          </cell>
          <cell r="AW178" t="str">
            <v>NO</v>
          </cell>
          <cell r="AX178">
            <v>43274.423460648148</v>
          </cell>
          <cell r="AY178">
            <v>12</v>
          </cell>
          <cell r="AZ178" t="str">
            <v>Validado Correctamente</v>
          </cell>
          <cell r="BA178" t="str">
            <v>NO</v>
          </cell>
          <cell r="BB178" t="str">
            <v>Vacio</v>
          </cell>
          <cell r="BC178" t="str">
            <v>Vacio</v>
          </cell>
          <cell r="BD178" t="str">
            <v>Vacio</v>
          </cell>
          <cell r="BE178" t="str">
            <v>Vacio</v>
          </cell>
          <cell r="BF178">
            <v>43274.391435185185</v>
          </cell>
          <cell r="BG178">
            <v>1</v>
          </cell>
          <cell r="BH178" t="str">
            <v>Validado Correctamente</v>
          </cell>
          <cell r="BI178" t="str">
            <v>NO</v>
          </cell>
          <cell r="BJ178" t="str">
            <v>Vacio</v>
          </cell>
          <cell r="BK178" t="str">
            <v>Vacio</v>
          </cell>
          <cell r="BL178" t="str">
            <v>Vacio</v>
          </cell>
          <cell r="BM178" t="str">
            <v>Vacio</v>
          </cell>
          <cell r="BN178">
            <v>43274.363657407404</v>
          </cell>
          <cell r="BO178">
            <v>1</v>
          </cell>
          <cell r="BP178" t="str">
            <v>Validado Correctamente</v>
          </cell>
          <cell r="BQ178" t="str">
            <v>NO</v>
          </cell>
          <cell r="BR178">
            <v>43180.455381944441</v>
          </cell>
          <cell r="BS178">
            <v>19</v>
          </cell>
          <cell r="BT178" t="str">
            <v>Validado Correctamente</v>
          </cell>
          <cell r="BU178" t="str">
            <v>NO</v>
          </cell>
          <cell r="BV178">
            <v>43172.790671296294</v>
          </cell>
          <cell r="BW178">
            <v>71</v>
          </cell>
          <cell r="BX178" t="str">
            <v>Validado Correctamente</v>
          </cell>
          <cell r="BY178" t="str">
            <v>NO</v>
          </cell>
          <cell r="BZ178">
            <v>43174.68409722222</v>
          </cell>
          <cell r="CA178">
            <v>10</v>
          </cell>
          <cell r="CB178" t="str">
            <v>Validado Correctamente</v>
          </cell>
          <cell r="CC178" t="str">
            <v>NO</v>
          </cell>
          <cell r="CD178">
            <v>43180.680462962962</v>
          </cell>
          <cell r="CE178" t="str">
            <v>CARGUE 0</v>
          </cell>
          <cell r="CF178" t="str">
            <v>Cargue en cero</v>
          </cell>
          <cell r="CG178" t="str">
            <v>NO</v>
          </cell>
          <cell r="CH178" t="str">
            <v>Vacio</v>
          </cell>
          <cell r="CI178" t="str">
            <v>Vacio</v>
          </cell>
          <cell r="CJ178" t="str">
            <v>Vacio</v>
          </cell>
          <cell r="CK178" t="str">
            <v>Vacio</v>
          </cell>
          <cell r="CL178">
            <v>43179.475995370369</v>
          </cell>
          <cell r="CM178">
            <v>15</v>
          </cell>
          <cell r="CN178" t="str">
            <v>Validado Correctamente</v>
          </cell>
          <cell r="CO178" t="str">
            <v>NO</v>
          </cell>
          <cell r="CP178" t="str">
            <v>Vacio</v>
          </cell>
          <cell r="CQ178" t="str">
            <v>Vacio</v>
          </cell>
          <cell r="CR178" t="str">
            <v>Vacio</v>
          </cell>
          <cell r="CS178" t="str">
            <v>Vacio</v>
          </cell>
          <cell r="CT178">
            <v>43179.496111111112</v>
          </cell>
          <cell r="CU178" t="str">
            <v>CARGUE 0</v>
          </cell>
          <cell r="CV178" t="str">
            <v>Cargue en cero</v>
          </cell>
          <cell r="CW178" t="str">
            <v>NO</v>
          </cell>
        </row>
        <row r="179">
          <cell r="A179">
            <v>2829</v>
          </cell>
          <cell r="B179" t="str">
            <v>CORPORACION UNIVERSITARIA MINUTO DE DIOS -UNIMINUTO-</v>
          </cell>
          <cell r="C179" t="str">
            <v>PRIVADA</v>
          </cell>
          <cell r="D179" t="str">
            <v>Institución Universitaria/Escuela Tecnológica</v>
          </cell>
          <cell r="E179" t="str">
            <v>Vacio</v>
          </cell>
          <cell r="F179">
            <v>43432.508645833332</v>
          </cell>
          <cell r="G179">
            <v>24567</v>
          </cell>
          <cell r="H179" t="str">
            <v>Validado Correctamente</v>
          </cell>
          <cell r="I179" t="str">
            <v>SI</v>
          </cell>
          <cell r="J179">
            <v>43432.509074074071</v>
          </cell>
          <cell r="K179">
            <v>24276</v>
          </cell>
          <cell r="L179" t="str">
            <v>Validado Correctamente</v>
          </cell>
          <cell r="M179" t="str">
            <v>SI</v>
          </cell>
          <cell r="N179">
            <v>43432.509641203702</v>
          </cell>
          <cell r="O179">
            <v>21795</v>
          </cell>
          <cell r="P179" t="str">
            <v>Validado Correctamente</v>
          </cell>
          <cell r="Q179" t="str">
            <v>SI</v>
          </cell>
          <cell r="R179">
            <v>43462.977129629631</v>
          </cell>
          <cell r="S179">
            <v>121234</v>
          </cell>
          <cell r="T179" t="str">
            <v>Validado Correctamente</v>
          </cell>
          <cell r="U179" t="str">
            <v>SI</v>
          </cell>
          <cell r="V179">
            <v>43454.550196759257</v>
          </cell>
          <cell r="W179">
            <v>9286</v>
          </cell>
          <cell r="X179" t="str">
            <v>Validado Correctamente</v>
          </cell>
          <cell r="Y179" t="str">
            <v>SI</v>
          </cell>
          <cell r="Z179">
            <v>43081.650949074072</v>
          </cell>
          <cell r="AA179">
            <v>139</v>
          </cell>
          <cell r="AB179" t="str">
            <v>Validado Correctamente</v>
          </cell>
          <cell r="AC179" t="str">
            <v>SI</v>
          </cell>
          <cell r="AD179">
            <v>43259.66846064815</v>
          </cell>
          <cell r="AE179">
            <v>1</v>
          </cell>
          <cell r="AF179" t="str">
            <v>Validado Correctamente</v>
          </cell>
          <cell r="AG179" t="str">
            <v>NO</v>
          </cell>
          <cell r="AH179">
            <v>43280.570520833331</v>
          </cell>
          <cell r="AI179">
            <v>4831</v>
          </cell>
          <cell r="AJ179" t="str">
            <v>Validado Correctamente</v>
          </cell>
          <cell r="AK179" t="str">
            <v>NO</v>
          </cell>
          <cell r="AL179">
            <v>43251.527083333334</v>
          </cell>
          <cell r="AM179">
            <v>22</v>
          </cell>
          <cell r="AN179" t="str">
            <v>Validado Correctamente</v>
          </cell>
          <cell r="AO179" t="str">
            <v>NO</v>
          </cell>
          <cell r="AP179">
            <v>43251.485277777778</v>
          </cell>
          <cell r="AQ179">
            <v>86</v>
          </cell>
          <cell r="AR179" t="str">
            <v>Validado Correctamente</v>
          </cell>
          <cell r="AS179" t="str">
            <v>NO</v>
          </cell>
          <cell r="AT179">
            <v>43251.485289351855</v>
          </cell>
          <cell r="AU179">
            <v>57</v>
          </cell>
          <cell r="AV179" t="str">
            <v>Validado Correctamente</v>
          </cell>
          <cell r="AW179" t="str">
            <v>NO</v>
          </cell>
          <cell r="AX179">
            <v>43258.353275462963</v>
          </cell>
          <cell r="AY179">
            <v>270</v>
          </cell>
          <cell r="AZ179" t="str">
            <v>Validado Correctamente</v>
          </cell>
          <cell r="BA179" t="str">
            <v>NO</v>
          </cell>
          <cell r="BB179">
            <v>43251.485972222225</v>
          </cell>
          <cell r="BC179" t="str">
            <v>CARGUE 0</v>
          </cell>
          <cell r="BD179" t="str">
            <v>Validado Correctamente</v>
          </cell>
          <cell r="BE179" t="str">
            <v>NO</v>
          </cell>
          <cell r="BF179">
            <v>43251.527094907404</v>
          </cell>
          <cell r="BG179">
            <v>33</v>
          </cell>
          <cell r="BH179" t="str">
            <v>Validado Correctamente</v>
          </cell>
          <cell r="BI179" t="str">
            <v>NO</v>
          </cell>
          <cell r="BJ179">
            <v>43242.361087962963</v>
          </cell>
          <cell r="BK179" t="str">
            <v>CARGUE 0</v>
          </cell>
          <cell r="BL179" t="str">
            <v>Cargue en cero</v>
          </cell>
          <cell r="BM179" t="str">
            <v>NO</v>
          </cell>
          <cell r="BN179">
            <v>43251.475462962961</v>
          </cell>
          <cell r="BO179">
            <v>112</v>
          </cell>
          <cell r="BP179" t="str">
            <v>Validado Correctamente</v>
          </cell>
          <cell r="BQ179" t="str">
            <v>NO</v>
          </cell>
          <cell r="BR179">
            <v>43269.632048611114</v>
          </cell>
          <cell r="BS179">
            <v>85</v>
          </cell>
          <cell r="BT179" t="str">
            <v>Validado Correctamente</v>
          </cell>
          <cell r="BU179" t="str">
            <v>NO</v>
          </cell>
          <cell r="BV179">
            <v>43276.692361111112</v>
          </cell>
          <cell r="BW179">
            <v>1104</v>
          </cell>
          <cell r="BX179" t="str">
            <v>Validado Correctamente</v>
          </cell>
          <cell r="BY179" t="str">
            <v>NO</v>
          </cell>
          <cell r="BZ179">
            <v>43242.361180555556</v>
          </cell>
          <cell r="CA179" t="str">
            <v>CARGUE 0</v>
          </cell>
          <cell r="CB179" t="str">
            <v>Cargue en cero</v>
          </cell>
          <cell r="CC179" t="str">
            <v>NO</v>
          </cell>
          <cell r="CD179">
            <v>43242.361261574071</v>
          </cell>
          <cell r="CE179" t="str">
            <v>CARGUE 0</v>
          </cell>
          <cell r="CF179" t="str">
            <v>Cargue en cero</v>
          </cell>
          <cell r="CG179" t="str">
            <v>NO</v>
          </cell>
          <cell r="CH179">
            <v>43242.361331018517</v>
          </cell>
          <cell r="CI179" t="str">
            <v>CARGUE 0</v>
          </cell>
          <cell r="CJ179" t="str">
            <v>Cargue en cero</v>
          </cell>
          <cell r="CK179" t="str">
            <v>NO</v>
          </cell>
          <cell r="CL179">
            <v>43259.373576388891</v>
          </cell>
          <cell r="CM179">
            <v>274</v>
          </cell>
          <cell r="CN179" t="str">
            <v>Validado Correctamente</v>
          </cell>
          <cell r="CO179" t="str">
            <v>NO</v>
          </cell>
          <cell r="CP179">
            <v>43242.361400462964</v>
          </cell>
          <cell r="CQ179" t="str">
            <v>CARGUE 0</v>
          </cell>
          <cell r="CR179" t="str">
            <v>Cargue en cero</v>
          </cell>
          <cell r="CS179" t="str">
            <v>NO</v>
          </cell>
          <cell r="CT179">
            <v>43242.361504629633</v>
          </cell>
          <cell r="CU179" t="str">
            <v>CARGUE 0</v>
          </cell>
          <cell r="CV179" t="str">
            <v>Cargue en cero</v>
          </cell>
          <cell r="CW179" t="str">
            <v>NO</v>
          </cell>
        </row>
        <row r="180">
          <cell r="A180">
            <v>2830</v>
          </cell>
          <cell r="B180" t="str">
            <v>CORPORACION UNIVERSITARIA IBEROAMERICANA</v>
          </cell>
          <cell r="C180" t="str">
            <v>PRIVADA</v>
          </cell>
          <cell r="D180" t="str">
            <v>Institución Universitaria/Escuela Tecnológica</v>
          </cell>
          <cell r="E180" t="str">
            <v>Vacio</v>
          </cell>
          <cell r="F180">
            <v>43280.621840277781</v>
          </cell>
          <cell r="G180">
            <v>4438</v>
          </cell>
          <cell r="H180" t="str">
            <v>Validado Correctamente</v>
          </cell>
          <cell r="I180" t="str">
            <v>NO</v>
          </cell>
          <cell r="J180">
            <v>43280.644872685189</v>
          </cell>
          <cell r="K180">
            <v>2266</v>
          </cell>
          <cell r="L180" t="str">
            <v>Validado Correctamente</v>
          </cell>
          <cell r="M180" t="str">
            <v>NO</v>
          </cell>
          <cell r="N180">
            <v>43280.671122685184</v>
          </cell>
          <cell r="O180">
            <v>1799</v>
          </cell>
          <cell r="P180" t="str">
            <v>Validado Correctamente</v>
          </cell>
          <cell r="Q180" t="str">
            <v>NO</v>
          </cell>
          <cell r="R180">
            <v>43430.507581018515</v>
          </cell>
          <cell r="S180">
            <v>11021</v>
          </cell>
          <cell r="T180" t="str">
            <v>Validado Correctamente</v>
          </cell>
          <cell r="U180" t="str">
            <v>SI</v>
          </cell>
          <cell r="V180">
            <v>43423.714074074072</v>
          </cell>
          <cell r="W180" t="str">
            <v>CARGUE 0</v>
          </cell>
          <cell r="X180" t="str">
            <v>Validado Correctamente</v>
          </cell>
          <cell r="Y180" t="str">
            <v>SI</v>
          </cell>
          <cell r="Z180" t="str">
            <v>Vacio</v>
          </cell>
          <cell r="AA180" t="str">
            <v>Vacio</v>
          </cell>
          <cell r="AB180" t="str">
            <v>Validado Correctamente</v>
          </cell>
          <cell r="AC180" t="str">
            <v>Vacio</v>
          </cell>
          <cell r="AD180">
            <v>43270.630972222221</v>
          </cell>
          <cell r="AE180">
            <v>1</v>
          </cell>
          <cell r="AF180" t="str">
            <v>Validado Correctamente</v>
          </cell>
          <cell r="AG180" t="str">
            <v>NO</v>
          </cell>
          <cell r="AH180">
            <v>43452.483020833337</v>
          </cell>
          <cell r="AI180">
            <v>301</v>
          </cell>
          <cell r="AJ180" t="str">
            <v>Validado Correctamente</v>
          </cell>
          <cell r="AK180" t="str">
            <v>SI</v>
          </cell>
          <cell r="AL180">
            <v>43269.771469907406</v>
          </cell>
          <cell r="AM180" t="str">
            <v>CARGUE 0</v>
          </cell>
          <cell r="AN180" t="str">
            <v>Cargue en cero</v>
          </cell>
          <cell r="AO180" t="str">
            <v>NO</v>
          </cell>
          <cell r="AP180">
            <v>43269.779814814814</v>
          </cell>
          <cell r="AQ180">
            <v>4</v>
          </cell>
          <cell r="AR180" t="str">
            <v>Validado Correctamente</v>
          </cell>
          <cell r="AS180" t="str">
            <v>NO</v>
          </cell>
          <cell r="AT180">
            <v>43269.769270833334</v>
          </cell>
          <cell r="AU180">
            <v>6</v>
          </cell>
          <cell r="AV180" t="str">
            <v>Validado Correctamente</v>
          </cell>
          <cell r="AW180" t="str">
            <v>NO</v>
          </cell>
          <cell r="AX180">
            <v>43269.771562499998</v>
          </cell>
          <cell r="AY180" t="str">
            <v>CARGUE 0</v>
          </cell>
          <cell r="AZ180" t="str">
            <v>Cargue en cero</v>
          </cell>
          <cell r="BA180" t="str">
            <v>NO</v>
          </cell>
          <cell r="BB180">
            <v>43269.603125000001</v>
          </cell>
          <cell r="BC180" t="str">
            <v>CARGUE 0</v>
          </cell>
          <cell r="BD180" t="str">
            <v>Cargue en cero</v>
          </cell>
          <cell r="BE180" t="str">
            <v>NO</v>
          </cell>
          <cell r="BF180">
            <v>43269.603263888886</v>
          </cell>
          <cell r="BG180" t="str">
            <v>CARGUE 0</v>
          </cell>
          <cell r="BH180" t="str">
            <v>Cargue en cero</v>
          </cell>
          <cell r="BI180" t="str">
            <v>NO</v>
          </cell>
          <cell r="BJ180">
            <v>43269.605370370373</v>
          </cell>
          <cell r="BK180" t="str">
            <v>CARGUE 0</v>
          </cell>
          <cell r="BL180" t="str">
            <v>Cargue en cero</v>
          </cell>
          <cell r="BM180" t="str">
            <v>NO</v>
          </cell>
          <cell r="BN180">
            <v>43270.479618055557</v>
          </cell>
          <cell r="BO180">
            <v>1</v>
          </cell>
          <cell r="BP180" t="str">
            <v>Validado Correctamente</v>
          </cell>
          <cell r="BQ180" t="str">
            <v>NO</v>
          </cell>
          <cell r="BR180">
            <v>43269.738344907404</v>
          </cell>
          <cell r="BS180">
            <v>28</v>
          </cell>
          <cell r="BT180" t="str">
            <v>Validado Correctamente</v>
          </cell>
          <cell r="BU180" t="str">
            <v>NO</v>
          </cell>
          <cell r="BV180">
            <v>43269.801006944443</v>
          </cell>
          <cell r="BW180">
            <v>19</v>
          </cell>
          <cell r="BX180" t="str">
            <v>Validado Correctamente</v>
          </cell>
          <cell r="BY180" t="str">
            <v>NO</v>
          </cell>
          <cell r="BZ180">
            <v>43276.375324074077</v>
          </cell>
          <cell r="CA180">
            <v>8</v>
          </cell>
          <cell r="CB180" t="str">
            <v>Validado Correctamente</v>
          </cell>
          <cell r="CC180" t="str">
            <v>NO</v>
          </cell>
          <cell r="CD180">
            <v>43270.440520833334</v>
          </cell>
          <cell r="CE180" t="str">
            <v>CARGUE 0</v>
          </cell>
          <cell r="CF180" t="str">
            <v>Cargue en cero</v>
          </cell>
          <cell r="CG180" t="str">
            <v>NO</v>
          </cell>
          <cell r="CH180">
            <v>43269.779803240737</v>
          </cell>
          <cell r="CI180">
            <v>3</v>
          </cell>
          <cell r="CJ180" t="str">
            <v>Validado Correctamente</v>
          </cell>
          <cell r="CK180" t="str">
            <v>NO</v>
          </cell>
          <cell r="CL180">
            <v>43270.434687499997</v>
          </cell>
          <cell r="CM180" t="str">
            <v>CARGUE 0</v>
          </cell>
          <cell r="CN180" t="str">
            <v>Cargue en cero</v>
          </cell>
          <cell r="CO180" t="str">
            <v>NO</v>
          </cell>
          <cell r="CP180">
            <v>43269.790949074071</v>
          </cell>
          <cell r="CQ180">
            <v>1</v>
          </cell>
          <cell r="CR180" t="str">
            <v>Validado Correctamente</v>
          </cell>
          <cell r="CS180" t="str">
            <v>NO</v>
          </cell>
          <cell r="CT180">
            <v>43270.434849537036</v>
          </cell>
          <cell r="CU180" t="str">
            <v>CARGUE 0</v>
          </cell>
          <cell r="CV180" t="str">
            <v>Cargue en cero</v>
          </cell>
          <cell r="CW180" t="str">
            <v>NO</v>
          </cell>
        </row>
        <row r="181">
          <cell r="A181">
            <v>2831</v>
          </cell>
          <cell r="B181" t="str">
            <v>CORPORACION UNIVERSITARIA DE CIENCIA Y DESARROLLO - UNICIENCIA</v>
          </cell>
          <cell r="C181" t="str">
            <v>PRIVADA</v>
          </cell>
          <cell r="D181" t="str">
            <v>Institución Universitaria/Escuela Tecnológica</v>
          </cell>
          <cell r="E181" t="str">
            <v>Vacio</v>
          </cell>
          <cell r="F181">
            <v>43451.404641203706</v>
          </cell>
          <cell r="G181">
            <v>501</v>
          </cell>
          <cell r="H181" t="str">
            <v>Validado Correctamente</v>
          </cell>
          <cell r="I181" t="str">
            <v>SI</v>
          </cell>
          <cell r="J181">
            <v>43420.615960648145</v>
          </cell>
          <cell r="K181">
            <v>500</v>
          </cell>
          <cell r="L181" t="str">
            <v>Validado Correctamente</v>
          </cell>
          <cell r="M181" t="str">
            <v>SI</v>
          </cell>
          <cell r="N181">
            <v>43438.406944444447</v>
          </cell>
          <cell r="O181">
            <v>449</v>
          </cell>
          <cell r="P181" t="str">
            <v>Validado Correctamente</v>
          </cell>
          <cell r="Q181" t="str">
            <v>SI</v>
          </cell>
          <cell r="R181">
            <v>43300.490173611113</v>
          </cell>
          <cell r="S181">
            <v>3023</v>
          </cell>
          <cell r="T181" t="str">
            <v>Validado Correctamente</v>
          </cell>
          <cell r="U181" t="str">
            <v>SI</v>
          </cell>
          <cell r="V181">
            <v>43448.506979166668</v>
          </cell>
          <cell r="W181">
            <v>339</v>
          </cell>
          <cell r="X181" t="str">
            <v>Validado Correctamente</v>
          </cell>
          <cell r="Y181" t="str">
            <v>SI</v>
          </cell>
          <cell r="Z181">
            <v>42989.733935185184</v>
          </cell>
          <cell r="AA181">
            <v>18</v>
          </cell>
          <cell r="AB181" t="str">
            <v>Validado Correctamente</v>
          </cell>
          <cell r="AC181" t="str">
            <v>NO</v>
          </cell>
          <cell r="AD181">
            <v>43267.47320601852</v>
          </cell>
          <cell r="AE181">
            <v>1</v>
          </cell>
          <cell r="AF181" t="str">
            <v>Validado Correctamente</v>
          </cell>
          <cell r="AG181" t="str">
            <v>NO</v>
          </cell>
          <cell r="AH181">
            <v>43437.754317129627</v>
          </cell>
          <cell r="AI181">
            <v>216</v>
          </cell>
          <cell r="AJ181" t="str">
            <v>Validado Correctamente</v>
          </cell>
          <cell r="AK181" t="str">
            <v>SI</v>
          </cell>
          <cell r="AL181" t="str">
            <v>Vacio</v>
          </cell>
          <cell r="AM181" t="str">
            <v>Vacio</v>
          </cell>
          <cell r="AN181" t="str">
            <v>Vacio</v>
          </cell>
          <cell r="AO181" t="str">
            <v>Vacio</v>
          </cell>
          <cell r="AP181" t="str">
            <v>Vacio</v>
          </cell>
          <cell r="AQ181" t="str">
            <v>Vacio</v>
          </cell>
          <cell r="AR181" t="str">
            <v>Vacio</v>
          </cell>
          <cell r="AS181" t="str">
            <v>Vacio</v>
          </cell>
          <cell r="AT181" t="str">
            <v>Vacio</v>
          </cell>
          <cell r="AU181" t="str">
            <v>Vacio</v>
          </cell>
          <cell r="AV181" t="str">
            <v>Vacio</v>
          </cell>
          <cell r="AW181" t="str">
            <v>Vacio</v>
          </cell>
          <cell r="AX181" t="str">
            <v>Vacio</v>
          </cell>
          <cell r="AY181" t="str">
            <v>Vacio</v>
          </cell>
          <cell r="AZ181" t="str">
            <v>Vacio</v>
          </cell>
          <cell r="BA181" t="str">
            <v>Vacio</v>
          </cell>
          <cell r="BB181" t="str">
            <v>Vacio</v>
          </cell>
          <cell r="BC181" t="str">
            <v>Vacio</v>
          </cell>
          <cell r="BD181" t="str">
            <v>Vacio</v>
          </cell>
          <cell r="BE181" t="str">
            <v>Vacio</v>
          </cell>
          <cell r="BF181" t="str">
            <v>Vacio</v>
          </cell>
          <cell r="BG181" t="str">
            <v>Vacio</v>
          </cell>
          <cell r="BH181" t="str">
            <v>Vacio</v>
          </cell>
          <cell r="BI181" t="str">
            <v>Vacio</v>
          </cell>
          <cell r="BJ181" t="str">
            <v>Vacio</v>
          </cell>
          <cell r="BK181" t="str">
            <v>Vacio</v>
          </cell>
          <cell r="BL181" t="str">
            <v>Vacio</v>
          </cell>
          <cell r="BM181" t="str">
            <v>Vacio</v>
          </cell>
          <cell r="BN181" t="str">
            <v>Vacio</v>
          </cell>
          <cell r="BO181" t="str">
            <v>Vacio</v>
          </cell>
          <cell r="BP181" t="str">
            <v>Vacio</v>
          </cell>
          <cell r="BQ181" t="str">
            <v>Vacio</v>
          </cell>
          <cell r="BR181">
            <v>43266.686990740738</v>
          </cell>
          <cell r="BS181">
            <v>10</v>
          </cell>
          <cell r="BT181" t="str">
            <v>Validado Correctamente</v>
          </cell>
          <cell r="BU181" t="str">
            <v>NO</v>
          </cell>
          <cell r="BV181">
            <v>43273.663229166668</v>
          </cell>
          <cell r="BW181">
            <v>48</v>
          </cell>
          <cell r="BX181" t="str">
            <v>Validado Correctamente</v>
          </cell>
          <cell r="BY181" t="str">
            <v>NO</v>
          </cell>
          <cell r="BZ181">
            <v>43271.411874999998</v>
          </cell>
          <cell r="CA181">
            <v>7</v>
          </cell>
          <cell r="CB181" t="str">
            <v>Validado Correctamente</v>
          </cell>
          <cell r="CC181" t="str">
            <v>NO</v>
          </cell>
          <cell r="CD181" t="str">
            <v>Vacio</v>
          </cell>
          <cell r="CE181" t="str">
            <v>Vacio</v>
          </cell>
          <cell r="CF181" t="str">
            <v>Vacio</v>
          </cell>
          <cell r="CG181" t="str">
            <v>Vacio</v>
          </cell>
          <cell r="CH181">
            <v>43271.756782407407</v>
          </cell>
          <cell r="CI181">
            <v>11</v>
          </cell>
          <cell r="CJ181" t="str">
            <v>Validado Correctamente</v>
          </cell>
          <cell r="CK181" t="str">
            <v>NO</v>
          </cell>
          <cell r="CL181" t="str">
            <v>Vacio</v>
          </cell>
          <cell r="CM181" t="str">
            <v>Vacio</v>
          </cell>
          <cell r="CN181" t="str">
            <v>Vacio</v>
          </cell>
          <cell r="CO181" t="str">
            <v>Vacio</v>
          </cell>
          <cell r="CP181">
            <v>43251.644050925926</v>
          </cell>
          <cell r="CQ181">
            <v>4</v>
          </cell>
          <cell r="CR181" t="str">
            <v>Validado Correctamente</v>
          </cell>
          <cell r="CS181" t="str">
            <v>NO</v>
          </cell>
          <cell r="CT181">
            <v>43291.435335648152</v>
          </cell>
          <cell r="CU181">
            <v>4</v>
          </cell>
          <cell r="CV181" t="str">
            <v>Validado Correctamente</v>
          </cell>
          <cell r="CW181" t="str">
            <v>SI</v>
          </cell>
        </row>
        <row r="182">
          <cell r="A182">
            <v>2832</v>
          </cell>
          <cell r="B182" t="str">
            <v>UNIVERSIDAD DE SANTANDER - UDES</v>
          </cell>
          <cell r="C182" t="str">
            <v>PRIVADA</v>
          </cell>
          <cell r="D182" t="str">
            <v>Universidad</v>
          </cell>
          <cell r="E182" t="str">
            <v>Vacio</v>
          </cell>
          <cell r="F182">
            <v>43348.668935185182</v>
          </cell>
          <cell r="G182">
            <v>7819</v>
          </cell>
          <cell r="H182" t="str">
            <v>Validado Correctamente</v>
          </cell>
          <cell r="I182" t="str">
            <v>SI</v>
          </cell>
          <cell r="J182">
            <v>43357.611296296294</v>
          </cell>
          <cell r="K182">
            <v>7457</v>
          </cell>
          <cell r="L182" t="str">
            <v>Validado Correctamente</v>
          </cell>
          <cell r="M182" t="str">
            <v>SI</v>
          </cell>
          <cell r="N182">
            <v>43452.452314814815</v>
          </cell>
          <cell r="O182">
            <v>6738</v>
          </cell>
          <cell r="P182" t="str">
            <v>Validado Correctamente</v>
          </cell>
          <cell r="Q182" t="str">
            <v>SI</v>
          </cell>
          <cell r="R182">
            <v>43360.400509259256</v>
          </cell>
          <cell r="S182">
            <v>21375</v>
          </cell>
          <cell r="T182" t="str">
            <v>Validado Correctamente</v>
          </cell>
          <cell r="U182" t="str">
            <v>SI</v>
          </cell>
          <cell r="V182">
            <v>43381.701469907406</v>
          </cell>
          <cell r="W182">
            <v>2455</v>
          </cell>
          <cell r="X182" t="str">
            <v>Validado con Errores</v>
          </cell>
          <cell r="Y182" t="str">
            <v>SI</v>
          </cell>
          <cell r="Z182" t="str">
            <v>Vacio</v>
          </cell>
          <cell r="AA182" t="str">
            <v>Vacio</v>
          </cell>
          <cell r="AB182" t="str">
            <v>Vacio</v>
          </cell>
          <cell r="AC182" t="str">
            <v>Vacio</v>
          </cell>
          <cell r="AD182" t="str">
            <v>Vacio</v>
          </cell>
          <cell r="AE182" t="str">
            <v>Vacio</v>
          </cell>
          <cell r="AF182" t="str">
            <v>Vacio</v>
          </cell>
          <cell r="AG182" t="str">
            <v>Vacio</v>
          </cell>
          <cell r="AH182">
            <v>43447.685254629629</v>
          </cell>
          <cell r="AI182">
            <v>1567</v>
          </cell>
          <cell r="AJ182" t="str">
            <v>Validado Correctamente</v>
          </cell>
          <cell r="AK182" t="str">
            <v>SI</v>
          </cell>
          <cell r="AL182" t="str">
            <v>Vacio</v>
          </cell>
          <cell r="AM182" t="str">
            <v>Vacio</v>
          </cell>
          <cell r="AN182" t="str">
            <v>Vacio</v>
          </cell>
          <cell r="AO182" t="str">
            <v>Vacio</v>
          </cell>
          <cell r="AP182" t="str">
            <v>Vacio</v>
          </cell>
          <cell r="AQ182" t="str">
            <v>Vacio</v>
          </cell>
          <cell r="AR182" t="str">
            <v>Vacio</v>
          </cell>
          <cell r="AS182" t="str">
            <v>Vacio</v>
          </cell>
          <cell r="AT182" t="str">
            <v>Vacio</v>
          </cell>
          <cell r="AU182" t="str">
            <v>Vacio</v>
          </cell>
          <cell r="AV182" t="str">
            <v>Vacio</v>
          </cell>
          <cell r="AW182" t="str">
            <v>Vacio</v>
          </cell>
          <cell r="AX182" t="str">
            <v>Vacio</v>
          </cell>
          <cell r="AY182" t="str">
            <v>Vacio</v>
          </cell>
          <cell r="AZ182" t="str">
            <v>Vacio</v>
          </cell>
          <cell r="BA182" t="str">
            <v>Vacio</v>
          </cell>
          <cell r="BB182" t="str">
            <v>Vacio</v>
          </cell>
          <cell r="BC182" t="str">
            <v>Vacio</v>
          </cell>
          <cell r="BD182" t="str">
            <v>Vacio</v>
          </cell>
          <cell r="BE182" t="str">
            <v>Vacio</v>
          </cell>
          <cell r="BF182" t="str">
            <v>Vacio</v>
          </cell>
          <cell r="BG182" t="str">
            <v>Vacio</v>
          </cell>
          <cell r="BH182" t="str">
            <v>Validado con Errores</v>
          </cell>
          <cell r="BI182" t="str">
            <v>Vacio</v>
          </cell>
          <cell r="BJ182" t="str">
            <v>Vacio</v>
          </cell>
          <cell r="BK182" t="str">
            <v>Vacio</v>
          </cell>
          <cell r="BL182" t="str">
            <v>Vacio</v>
          </cell>
          <cell r="BM182" t="str">
            <v>Vacio</v>
          </cell>
          <cell r="BN182" t="str">
            <v>Vacio</v>
          </cell>
          <cell r="BO182" t="str">
            <v>Vacio</v>
          </cell>
          <cell r="BP182" t="str">
            <v>Vacio</v>
          </cell>
          <cell r="BQ182" t="str">
            <v>Vacio</v>
          </cell>
          <cell r="BR182" t="str">
            <v>Vacio</v>
          </cell>
          <cell r="BS182" t="str">
            <v>Vacio</v>
          </cell>
          <cell r="BT182" t="str">
            <v>Vacio</v>
          </cell>
          <cell r="BU182" t="str">
            <v>Vacio</v>
          </cell>
          <cell r="BV182" t="str">
            <v>Vacio</v>
          </cell>
          <cell r="BW182" t="str">
            <v>Vacio</v>
          </cell>
          <cell r="BX182" t="str">
            <v>Validado con Errores</v>
          </cell>
          <cell r="BY182" t="str">
            <v>Vacio</v>
          </cell>
          <cell r="BZ182" t="str">
            <v>Vacio</v>
          </cell>
          <cell r="CA182" t="str">
            <v>Vacio</v>
          </cell>
          <cell r="CB182" t="str">
            <v>Vacio</v>
          </cell>
          <cell r="CC182" t="str">
            <v>Vacio</v>
          </cell>
          <cell r="CD182" t="str">
            <v>Vacio</v>
          </cell>
          <cell r="CE182" t="str">
            <v>Vacio</v>
          </cell>
          <cell r="CF182" t="str">
            <v>Vacio</v>
          </cell>
          <cell r="CG182" t="str">
            <v>Vacio</v>
          </cell>
          <cell r="CH182" t="str">
            <v>Vacio</v>
          </cell>
          <cell r="CI182" t="str">
            <v>Vacio</v>
          </cell>
          <cell r="CJ182" t="str">
            <v>Vacio</v>
          </cell>
          <cell r="CK182" t="str">
            <v>Vacio</v>
          </cell>
          <cell r="CL182" t="str">
            <v>Vacio</v>
          </cell>
          <cell r="CM182" t="str">
            <v>Vacio</v>
          </cell>
          <cell r="CN182" t="str">
            <v>Vacio</v>
          </cell>
          <cell r="CO182" t="str">
            <v>Vacio</v>
          </cell>
          <cell r="CP182" t="str">
            <v>Vacio</v>
          </cell>
          <cell r="CQ182" t="str">
            <v>Vacio</v>
          </cell>
          <cell r="CR182" t="str">
            <v>Vacio</v>
          </cell>
          <cell r="CS182" t="str">
            <v>Vacio</v>
          </cell>
          <cell r="CT182" t="str">
            <v>Vacio</v>
          </cell>
          <cell r="CU182" t="str">
            <v>Vacio</v>
          </cell>
          <cell r="CV182" t="str">
            <v>Vacio</v>
          </cell>
          <cell r="CW182" t="str">
            <v>Vacio</v>
          </cell>
        </row>
        <row r="183">
          <cell r="A183">
            <v>2833</v>
          </cell>
          <cell r="B183" t="str">
            <v>CORPORACION UNIVERSITARIA REMINGTON</v>
          </cell>
          <cell r="C183" t="str">
            <v>PRIVADA</v>
          </cell>
          <cell r="D183" t="str">
            <v>Institución Universitaria/Escuela Tecnológica</v>
          </cell>
          <cell r="E183" t="str">
            <v>Vacio</v>
          </cell>
          <cell r="F183">
            <v>43432.402685185189</v>
          </cell>
          <cell r="G183">
            <v>4467</v>
          </cell>
          <cell r="H183" t="str">
            <v>Validado Correctamente</v>
          </cell>
          <cell r="I183" t="str">
            <v>SI</v>
          </cell>
          <cell r="J183">
            <v>43432.423888888887</v>
          </cell>
          <cell r="K183">
            <v>4418</v>
          </cell>
          <cell r="L183" t="str">
            <v>Validado Correctamente</v>
          </cell>
          <cell r="M183" t="str">
            <v>SI</v>
          </cell>
          <cell r="N183">
            <v>43432.446215277778</v>
          </cell>
          <cell r="O183">
            <v>4415</v>
          </cell>
          <cell r="P183" t="str">
            <v>Validado Correctamente</v>
          </cell>
          <cell r="Q183" t="str">
            <v>SI</v>
          </cell>
          <cell r="R183">
            <v>43440.737870370373</v>
          </cell>
          <cell r="S183">
            <v>17998</v>
          </cell>
          <cell r="T183" t="str">
            <v>Validado Correctamente</v>
          </cell>
          <cell r="U183" t="str">
            <v>SI</v>
          </cell>
          <cell r="V183">
            <v>43440.408275462964</v>
          </cell>
          <cell r="W183">
            <v>2442</v>
          </cell>
          <cell r="X183" t="str">
            <v>Validado Correctamente</v>
          </cell>
          <cell r="Y183" t="str">
            <v>SI</v>
          </cell>
          <cell r="Z183" t="str">
            <v>Vacio</v>
          </cell>
          <cell r="AA183" t="str">
            <v>Vacio</v>
          </cell>
          <cell r="AB183" t="str">
            <v>Vacio</v>
          </cell>
          <cell r="AC183" t="str">
            <v>Vacio</v>
          </cell>
          <cell r="AD183">
            <v>43265.430046296293</v>
          </cell>
          <cell r="AE183">
            <v>1</v>
          </cell>
          <cell r="AF183" t="str">
            <v>Validado Correctamente</v>
          </cell>
          <cell r="AG183" t="str">
            <v>NO</v>
          </cell>
          <cell r="AH183">
            <v>43276.429699074077</v>
          </cell>
          <cell r="AI183">
            <v>966</v>
          </cell>
          <cell r="AJ183" t="str">
            <v>Validado Correctamente</v>
          </cell>
          <cell r="AK183" t="str">
            <v>NO</v>
          </cell>
          <cell r="AL183">
            <v>43263.483356481483</v>
          </cell>
          <cell r="AM183">
            <v>50</v>
          </cell>
          <cell r="AN183" t="str">
            <v>Validado Correctamente</v>
          </cell>
          <cell r="AO183" t="str">
            <v>NO</v>
          </cell>
          <cell r="AP183">
            <v>43263.419907407406</v>
          </cell>
          <cell r="AQ183">
            <v>11</v>
          </cell>
          <cell r="AR183" t="str">
            <v>Validado Correctamente</v>
          </cell>
          <cell r="AS183" t="str">
            <v>NO</v>
          </cell>
          <cell r="AT183" t="str">
            <v>Vacio</v>
          </cell>
          <cell r="AU183" t="str">
            <v>Vacio</v>
          </cell>
          <cell r="AV183" t="str">
            <v>Vacio</v>
          </cell>
          <cell r="AW183" t="str">
            <v>Vacio</v>
          </cell>
          <cell r="AX183">
            <v>43263.536145833335</v>
          </cell>
          <cell r="AY183">
            <v>10</v>
          </cell>
          <cell r="AZ183" t="str">
            <v>Validado Correctamente</v>
          </cell>
          <cell r="BA183" t="str">
            <v>NO</v>
          </cell>
          <cell r="BB183" t="str">
            <v>Vacio</v>
          </cell>
          <cell r="BC183" t="str">
            <v>Vacio</v>
          </cell>
          <cell r="BD183" t="str">
            <v>Vacio</v>
          </cell>
          <cell r="BE183" t="str">
            <v>Vacio</v>
          </cell>
          <cell r="BF183" t="str">
            <v>Vacio</v>
          </cell>
          <cell r="BG183" t="str">
            <v>Vacio</v>
          </cell>
          <cell r="BH183" t="str">
            <v>Vacio</v>
          </cell>
          <cell r="BI183" t="str">
            <v>Vacio</v>
          </cell>
          <cell r="BJ183" t="str">
            <v>Vacio</v>
          </cell>
          <cell r="BK183" t="str">
            <v>Vacio</v>
          </cell>
          <cell r="BL183" t="str">
            <v>Vacio</v>
          </cell>
          <cell r="BM183" t="str">
            <v>Vacio</v>
          </cell>
          <cell r="BN183">
            <v>43263.468738425923</v>
          </cell>
          <cell r="BO183">
            <v>5</v>
          </cell>
          <cell r="BP183" t="str">
            <v>Validado Correctamente</v>
          </cell>
          <cell r="BQ183" t="str">
            <v>NO</v>
          </cell>
          <cell r="BR183">
            <v>43272.481608796297</v>
          </cell>
          <cell r="BS183">
            <v>24</v>
          </cell>
          <cell r="BT183" t="str">
            <v>Validado Correctamente</v>
          </cell>
          <cell r="BU183" t="str">
            <v>NO</v>
          </cell>
          <cell r="BV183">
            <v>43272.703043981484</v>
          </cell>
          <cell r="BW183">
            <v>17</v>
          </cell>
          <cell r="BX183" t="str">
            <v>Validado Correctamente</v>
          </cell>
          <cell r="BY183" t="str">
            <v>NO</v>
          </cell>
          <cell r="BZ183">
            <v>43263.376851851855</v>
          </cell>
          <cell r="CA183">
            <v>16</v>
          </cell>
          <cell r="CB183" t="str">
            <v>Validado Correctamente</v>
          </cell>
          <cell r="CC183" t="str">
            <v>NO</v>
          </cell>
          <cell r="CD183">
            <v>43272.7030787037</v>
          </cell>
          <cell r="CE183">
            <v>3</v>
          </cell>
          <cell r="CF183" t="str">
            <v>Validado Correctamente</v>
          </cell>
          <cell r="CG183" t="str">
            <v>NO</v>
          </cell>
          <cell r="CH183" t="str">
            <v>Vacio</v>
          </cell>
          <cell r="CI183" t="str">
            <v>Vacio</v>
          </cell>
          <cell r="CJ183" t="str">
            <v>Vacio</v>
          </cell>
          <cell r="CK183" t="str">
            <v>Vacio</v>
          </cell>
          <cell r="CL183">
            <v>43259.647627314815</v>
          </cell>
          <cell r="CM183">
            <v>0</v>
          </cell>
          <cell r="CN183" t="str">
            <v>Validado Correctamente</v>
          </cell>
          <cell r="CO183" t="str">
            <v>NO</v>
          </cell>
          <cell r="CP183">
            <v>43279.617199074077</v>
          </cell>
          <cell r="CQ183">
            <v>4</v>
          </cell>
          <cell r="CR183" t="str">
            <v>Validado Correctamente</v>
          </cell>
          <cell r="CS183" t="str">
            <v>NO</v>
          </cell>
          <cell r="CT183" t="str">
            <v>Vacio</v>
          </cell>
          <cell r="CU183" t="str">
            <v>Vacio</v>
          </cell>
          <cell r="CV183" t="str">
            <v>Vacio</v>
          </cell>
          <cell r="CW183" t="str">
            <v>Vacio</v>
          </cell>
        </row>
        <row r="184">
          <cell r="A184">
            <v>2834</v>
          </cell>
          <cell r="B184" t="str">
            <v>UNIVERSITARIA AGUSTINIANA- UNIAGUSTINIANA</v>
          </cell>
          <cell r="C184" t="str">
            <v>PRIVADA</v>
          </cell>
          <cell r="D184" t="str">
            <v>Institución Universitaria/Escuela Tecnológica</v>
          </cell>
          <cell r="E184" t="str">
            <v>Vacio</v>
          </cell>
          <cell r="F184">
            <v>43397.449861111112</v>
          </cell>
          <cell r="G184">
            <v>1504</v>
          </cell>
          <cell r="H184" t="str">
            <v>Validado Correctamente</v>
          </cell>
          <cell r="I184" t="str">
            <v>SI</v>
          </cell>
          <cell r="J184">
            <v>43397.466446759259</v>
          </cell>
          <cell r="K184">
            <v>1489</v>
          </cell>
          <cell r="L184" t="str">
            <v>Validado Correctamente</v>
          </cell>
          <cell r="M184" t="str">
            <v>SI</v>
          </cell>
          <cell r="N184">
            <v>43439.436712962961</v>
          </cell>
          <cell r="O184">
            <v>1284</v>
          </cell>
          <cell r="P184" t="str">
            <v>Validado Correctamente</v>
          </cell>
          <cell r="Q184" t="str">
            <v>SI</v>
          </cell>
          <cell r="R184">
            <v>43423.521458333336</v>
          </cell>
          <cell r="S184">
            <v>7014</v>
          </cell>
          <cell r="T184" t="str">
            <v>Validado Correctamente</v>
          </cell>
          <cell r="U184" t="str">
            <v>SI</v>
          </cell>
          <cell r="V184">
            <v>43427.732638888891</v>
          </cell>
          <cell r="W184">
            <v>643</v>
          </cell>
          <cell r="X184" t="str">
            <v>Validado Correctamente</v>
          </cell>
          <cell r="Y184" t="str">
            <v>SI</v>
          </cell>
          <cell r="Z184" t="str">
            <v>Vacio</v>
          </cell>
          <cell r="AA184" t="str">
            <v>Vacio</v>
          </cell>
          <cell r="AB184" t="str">
            <v>Vacio</v>
          </cell>
          <cell r="AC184" t="str">
            <v>Vacio</v>
          </cell>
          <cell r="AD184" t="str">
            <v>Vacio</v>
          </cell>
          <cell r="AE184" t="str">
            <v>Vacio</v>
          </cell>
          <cell r="AF184" t="str">
            <v>Vacio</v>
          </cell>
          <cell r="AG184" t="str">
            <v>Vacio</v>
          </cell>
          <cell r="AH184">
            <v>43438.416087962964</v>
          </cell>
          <cell r="AI184">
            <v>422</v>
          </cell>
          <cell r="AJ184" t="str">
            <v>Validado Correctamente</v>
          </cell>
          <cell r="AK184" t="str">
            <v>SI</v>
          </cell>
          <cell r="AL184">
            <v>43293.739386574074</v>
          </cell>
          <cell r="AM184">
            <v>21</v>
          </cell>
          <cell r="AN184" t="str">
            <v>Validado Correctamente</v>
          </cell>
          <cell r="AO184" t="str">
            <v>SI</v>
          </cell>
          <cell r="AP184">
            <v>43293.57135416667</v>
          </cell>
          <cell r="AQ184">
            <v>4</v>
          </cell>
          <cell r="AR184" t="str">
            <v>Validado Correctamente</v>
          </cell>
          <cell r="AS184" t="str">
            <v>SI</v>
          </cell>
          <cell r="AT184">
            <v>43272.744803240741</v>
          </cell>
          <cell r="AU184">
            <v>1</v>
          </cell>
          <cell r="AV184" t="str">
            <v>Validado Correctamente</v>
          </cell>
          <cell r="AW184" t="str">
            <v>NO</v>
          </cell>
          <cell r="AX184">
            <v>43293.760393518518</v>
          </cell>
          <cell r="AY184">
            <v>23</v>
          </cell>
          <cell r="AZ184" t="str">
            <v>Validado Correctamente</v>
          </cell>
          <cell r="BA184" t="str">
            <v>SI</v>
          </cell>
          <cell r="BB184">
            <v>43272.731307870374</v>
          </cell>
          <cell r="BC184" t="str">
            <v>CARGUE 0</v>
          </cell>
          <cell r="BD184" t="str">
            <v>Cargue en cero</v>
          </cell>
          <cell r="BE184" t="str">
            <v>NO</v>
          </cell>
          <cell r="BF184">
            <v>43251.390393518515</v>
          </cell>
          <cell r="BG184">
            <v>5</v>
          </cell>
          <cell r="BH184" t="str">
            <v>Validado Correctamente</v>
          </cell>
          <cell r="BI184" t="str">
            <v>NO</v>
          </cell>
          <cell r="BJ184">
            <v>43251.391770833332</v>
          </cell>
          <cell r="BK184" t="str">
            <v>CARGUE 0</v>
          </cell>
          <cell r="BL184" t="str">
            <v>Cargue en cero</v>
          </cell>
          <cell r="BM184" t="str">
            <v>NO</v>
          </cell>
          <cell r="BN184">
            <v>43293.565127314818</v>
          </cell>
          <cell r="BO184">
            <v>16</v>
          </cell>
          <cell r="BP184" t="str">
            <v>Validado Correctamente</v>
          </cell>
          <cell r="BQ184" t="str">
            <v>SI</v>
          </cell>
          <cell r="BR184" t="str">
            <v>Vacio</v>
          </cell>
          <cell r="BS184" t="str">
            <v>Vacio</v>
          </cell>
          <cell r="BT184" t="str">
            <v>Vacio</v>
          </cell>
          <cell r="BU184" t="str">
            <v>Vacio</v>
          </cell>
          <cell r="BV184">
            <v>43327.488171296296</v>
          </cell>
          <cell r="BW184">
            <v>23</v>
          </cell>
          <cell r="BX184" t="str">
            <v>Validado Correctamente</v>
          </cell>
          <cell r="BY184" t="str">
            <v>SI</v>
          </cell>
          <cell r="BZ184">
            <v>43328.402951388889</v>
          </cell>
          <cell r="CA184">
            <v>3</v>
          </cell>
          <cell r="CB184" t="str">
            <v>Validado Correctamente</v>
          </cell>
          <cell r="CC184" t="str">
            <v>SI</v>
          </cell>
          <cell r="CD184" t="str">
            <v>Vacio</v>
          </cell>
          <cell r="CE184" t="str">
            <v>Vacio</v>
          </cell>
          <cell r="CF184" t="str">
            <v>Vacio</v>
          </cell>
          <cell r="CG184" t="str">
            <v>Vacio</v>
          </cell>
          <cell r="CH184">
            <v>43263.366875</v>
          </cell>
          <cell r="CI184">
            <v>6</v>
          </cell>
          <cell r="CJ184" t="str">
            <v>Validado Correctamente</v>
          </cell>
          <cell r="CK184" t="str">
            <v>NO</v>
          </cell>
          <cell r="CL184">
            <v>43256.405069444445</v>
          </cell>
          <cell r="CM184">
            <v>3</v>
          </cell>
          <cell r="CN184" t="str">
            <v>Validado Correctamente</v>
          </cell>
          <cell r="CO184" t="str">
            <v>NO</v>
          </cell>
          <cell r="CP184">
            <v>43293.750636574077</v>
          </cell>
          <cell r="CQ184">
            <v>12</v>
          </cell>
          <cell r="CR184" t="str">
            <v>Validado Correctamente</v>
          </cell>
          <cell r="CS184" t="str">
            <v>SI</v>
          </cell>
          <cell r="CT184">
            <v>43297.402916666666</v>
          </cell>
          <cell r="CU184">
            <v>10</v>
          </cell>
          <cell r="CV184" t="str">
            <v>Validado Correctamente</v>
          </cell>
          <cell r="CW184" t="str">
            <v>SI</v>
          </cell>
        </row>
        <row r="185">
          <cell r="A185">
            <v>2836</v>
          </cell>
          <cell r="B185" t="str">
            <v>CORPORACION UNIVERSITARIA EMPRESARIAL DE SALAMANCA</v>
          </cell>
          <cell r="C185" t="str">
            <v>PRIVADA</v>
          </cell>
          <cell r="D185" t="str">
            <v>Institución Universitaria/Escuela Tecnológica</v>
          </cell>
          <cell r="E185" t="str">
            <v>Vacio</v>
          </cell>
          <cell r="F185">
            <v>43250.519861111112</v>
          </cell>
          <cell r="G185">
            <v>212</v>
          </cell>
          <cell r="H185" t="str">
            <v>Validado Correctamente</v>
          </cell>
          <cell r="I185" t="str">
            <v>NO</v>
          </cell>
          <cell r="J185">
            <v>43250.629444444443</v>
          </cell>
          <cell r="K185">
            <v>197</v>
          </cell>
          <cell r="L185" t="str">
            <v>Validado Correctamente</v>
          </cell>
          <cell r="M185" t="str">
            <v>NO</v>
          </cell>
          <cell r="N185">
            <v>43403.351666666669</v>
          </cell>
          <cell r="O185">
            <v>145</v>
          </cell>
          <cell r="P185" t="str">
            <v>Validado Correctamente</v>
          </cell>
          <cell r="Q185" t="str">
            <v>SI</v>
          </cell>
          <cell r="R185">
            <v>43419.32608796296</v>
          </cell>
          <cell r="S185">
            <v>603</v>
          </cell>
          <cell r="T185" t="str">
            <v>Validado Correctamente</v>
          </cell>
          <cell r="U185" t="str">
            <v>SI</v>
          </cell>
          <cell r="V185">
            <v>43339.395219907405</v>
          </cell>
          <cell r="W185">
            <v>7</v>
          </cell>
          <cell r="X185" t="str">
            <v>Validado Correctamente</v>
          </cell>
          <cell r="Y185" t="str">
            <v>SI</v>
          </cell>
          <cell r="Z185">
            <v>43026.455046296294</v>
          </cell>
          <cell r="AA185">
            <v>8</v>
          </cell>
          <cell r="AB185" t="str">
            <v>Validado Correctamente</v>
          </cell>
          <cell r="AC185" t="str">
            <v>SI</v>
          </cell>
          <cell r="AD185">
            <v>43264.63212962963</v>
          </cell>
          <cell r="AE185">
            <v>1</v>
          </cell>
          <cell r="AF185" t="str">
            <v>Validado Correctamente</v>
          </cell>
          <cell r="AG185" t="str">
            <v>NO</v>
          </cell>
          <cell r="AH185">
            <v>43445.655682870369</v>
          </cell>
          <cell r="AI185">
            <v>12</v>
          </cell>
          <cell r="AJ185" t="str">
            <v>Validado Correctamente</v>
          </cell>
          <cell r="AK185" t="str">
            <v>SI</v>
          </cell>
          <cell r="AL185" t="str">
            <v>Vacio</v>
          </cell>
          <cell r="AM185" t="str">
            <v>Vacio</v>
          </cell>
          <cell r="AN185" t="str">
            <v>Vacio</v>
          </cell>
          <cell r="AO185" t="str">
            <v>Vacio</v>
          </cell>
          <cell r="AP185" t="str">
            <v>Vacio</v>
          </cell>
          <cell r="AQ185" t="str">
            <v>Vacio</v>
          </cell>
          <cell r="AR185" t="str">
            <v>Vacio</v>
          </cell>
          <cell r="AS185" t="str">
            <v>Vacio</v>
          </cell>
          <cell r="AT185" t="str">
            <v>Vacio</v>
          </cell>
          <cell r="AU185" t="str">
            <v>Vacio</v>
          </cell>
          <cell r="AV185" t="str">
            <v>Vacio</v>
          </cell>
          <cell r="AW185" t="str">
            <v>Vacio</v>
          </cell>
          <cell r="AX185" t="str">
            <v>Vacio</v>
          </cell>
          <cell r="AY185" t="str">
            <v>Vacio</v>
          </cell>
          <cell r="AZ185" t="str">
            <v>Vacio</v>
          </cell>
          <cell r="BA185" t="str">
            <v>Vacio</v>
          </cell>
          <cell r="BB185" t="str">
            <v>Vacio</v>
          </cell>
          <cell r="BC185" t="str">
            <v>Vacio</v>
          </cell>
          <cell r="BD185" t="str">
            <v>Vacio</v>
          </cell>
          <cell r="BE185" t="str">
            <v>Vacio</v>
          </cell>
          <cell r="BF185" t="str">
            <v>Vacio</v>
          </cell>
          <cell r="BG185" t="str">
            <v>Vacio</v>
          </cell>
          <cell r="BH185" t="str">
            <v>Vacio</v>
          </cell>
          <cell r="BI185" t="str">
            <v>Vacio</v>
          </cell>
          <cell r="BJ185" t="str">
            <v>Vacio</v>
          </cell>
          <cell r="BK185" t="str">
            <v>Vacio</v>
          </cell>
          <cell r="BL185" t="str">
            <v>Vacio</v>
          </cell>
          <cell r="BM185" t="str">
            <v>Vacio</v>
          </cell>
          <cell r="BN185" t="str">
            <v>Vacio</v>
          </cell>
          <cell r="BO185" t="str">
            <v>Vacio</v>
          </cell>
          <cell r="BP185" t="str">
            <v>Vacio</v>
          </cell>
          <cell r="BQ185" t="str">
            <v>Vacio</v>
          </cell>
          <cell r="BR185" t="str">
            <v>Vacio</v>
          </cell>
          <cell r="BS185" t="str">
            <v>Vacio</v>
          </cell>
          <cell r="BT185" t="str">
            <v>Vacio</v>
          </cell>
          <cell r="BU185" t="str">
            <v>Vacio</v>
          </cell>
          <cell r="BV185">
            <v>43277.436574074076</v>
          </cell>
          <cell r="BW185">
            <v>19</v>
          </cell>
          <cell r="BX185" t="str">
            <v>Validado Correctamente</v>
          </cell>
          <cell r="BY185" t="str">
            <v>NO</v>
          </cell>
          <cell r="BZ185" t="str">
            <v>Vacio</v>
          </cell>
          <cell r="CA185" t="str">
            <v>Vacio</v>
          </cell>
          <cell r="CB185" t="str">
            <v>Vacio</v>
          </cell>
          <cell r="CC185" t="str">
            <v>Vacio</v>
          </cell>
          <cell r="CD185" t="str">
            <v>Vacio</v>
          </cell>
          <cell r="CE185" t="str">
            <v>Vacio</v>
          </cell>
          <cell r="CF185" t="str">
            <v>Vacio</v>
          </cell>
          <cell r="CG185" t="str">
            <v>Vacio</v>
          </cell>
          <cell r="CH185" t="str">
            <v>Vacio</v>
          </cell>
          <cell r="CI185" t="str">
            <v>Vacio</v>
          </cell>
          <cell r="CJ185" t="str">
            <v>Vacio</v>
          </cell>
          <cell r="CK185" t="str">
            <v>Vacio</v>
          </cell>
          <cell r="CL185" t="str">
            <v>Vacio</v>
          </cell>
          <cell r="CM185" t="str">
            <v>Vacio</v>
          </cell>
          <cell r="CN185" t="str">
            <v>Vacio</v>
          </cell>
          <cell r="CO185" t="str">
            <v>Vacio</v>
          </cell>
          <cell r="CP185" t="str">
            <v>Vacio</v>
          </cell>
          <cell r="CQ185" t="str">
            <v>Vacio</v>
          </cell>
          <cell r="CR185" t="str">
            <v>Vacio</v>
          </cell>
          <cell r="CS185" t="str">
            <v>Vacio</v>
          </cell>
          <cell r="CT185" t="str">
            <v>Vacio</v>
          </cell>
          <cell r="CU185" t="str">
            <v>Vacio</v>
          </cell>
          <cell r="CV185" t="str">
            <v>Vacio</v>
          </cell>
          <cell r="CW185" t="str">
            <v>Vacio</v>
          </cell>
        </row>
        <row r="186">
          <cell r="A186">
            <v>2837</v>
          </cell>
          <cell r="B186" t="str">
            <v>CORPORACION UNIVERSITARIA REPUBLICANA</v>
          </cell>
          <cell r="C186" t="str">
            <v>PRIVADA</v>
          </cell>
          <cell r="D186" t="str">
            <v>Institución Universitaria/Escuela Tecnológica</v>
          </cell>
          <cell r="E186" t="str">
            <v>Vacio</v>
          </cell>
          <cell r="F186">
            <v>43263.422766203701</v>
          </cell>
          <cell r="G186">
            <v>1223</v>
          </cell>
          <cell r="H186" t="str">
            <v>Validado Correctamente</v>
          </cell>
          <cell r="I186" t="str">
            <v>NO</v>
          </cell>
          <cell r="J186">
            <v>43263.430763888886</v>
          </cell>
          <cell r="K186">
            <v>1220</v>
          </cell>
          <cell r="L186" t="str">
            <v>Validado Correctamente</v>
          </cell>
          <cell r="M186" t="str">
            <v>NO</v>
          </cell>
          <cell r="N186">
            <v>43263.452280092592</v>
          </cell>
          <cell r="O186">
            <v>1219</v>
          </cell>
          <cell r="P186" t="str">
            <v>Validado Correctamente</v>
          </cell>
          <cell r="Q186" t="str">
            <v>NO</v>
          </cell>
          <cell r="R186">
            <v>43263.463576388887</v>
          </cell>
          <cell r="S186">
            <v>5597</v>
          </cell>
          <cell r="T186" t="str">
            <v>Validado Correctamente</v>
          </cell>
          <cell r="U186" t="str">
            <v>NO</v>
          </cell>
          <cell r="V186">
            <v>43287.587881944448</v>
          </cell>
          <cell r="W186">
            <v>549</v>
          </cell>
          <cell r="X186" t="str">
            <v>Validado Correctamente</v>
          </cell>
          <cell r="Y186" t="str">
            <v>NO</v>
          </cell>
          <cell r="Z186">
            <v>43068.754317129627</v>
          </cell>
          <cell r="AA186">
            <v>16</v>
          </cell>
          <cell r="AB186" t="str">
            <v>Validado Correctamente</v>
          </cell>
          <cell r="AC186" t="str">
            <v>SI</v>
          </cell>
          <cell r="AD186">
            <v>43277.638368055559</v>
          </cell>
          <cell r="AE186">
            <v>13</v>
          </cell>
          <cell r="AF186" t="str">
            <v>Validado Correctamente</v>
          </cell>
          <cell r="AG186" t="str">
            <v>NO</v>
          </cell>
          <cell r="AH186">
            <v>43280.650358796294</v>
          </cell>
          <cell r="AI186">
            <v>226</v>
          </cell>
          <cell r="AJ186" t="str">
            <v>Validado Correctamente</v>
          </cell>
          <cell r="AK186" t="str">
            <v>NO</v>
          </cell>
          <cell r="AL186">
            <v>43265.651759259257</v>
          </cell>
          <cell r="AM186">
            <v>33</v>
          </cell>
          <cell r="AN186" t="str">
            <v>Validado Correctamente</v>
          </cell>
          <cell r="AO186" t="str">
            <v>NO</v>
          </cell>
          <cell r="AP186">
            <v>43269.411041666666</v>
          </cell>
          <cell r="AQ186">
            <v>24</v>
          </cell>
          <cell r="AR186" t="str">
            <v>Validado Correctamente</v>
          </cell>
          <cell r="AS186" t="str">
            <v>NO</v>
          </cell>
          <cell r="AT186">
            <v>43266.486458333333</v>
          </cell>
          <cell r="AU186">
            <v>4</v>
          </cell>
          <cell r="AV186" t="str">
            <v>Validado Correctamente</v>
          </cell>
          <cell r="AW186" t="str">
            <v>NO</v>
          </cell>
          <cell r="AX186">
            <v>43277.64</v>
          </cell>
          <cell r="AY186" t="str">
            <v>CARGUE 0</v>
          </cell>
          <cell r="AZ186" t="str">
            <v>Cargue en cero</v>
          </cell>
          <cell r="BA186" t="str">
            <v>NO</v>
          </cell>
          <cell r="BB186">
            <v>43269.402453703704</v>
          </cell>
          <cell r="BC186" t="str">
            <v>CARGUE 0</v>
          </cell>
          <cell r="BD186" t="str">
            <v>Cargue en cero</v>
          </cell>
          <cell r="BE186" t="str">
            <v>NO</v>
          </cell>
          <cell r="BF186">
            <v>43269.402557870373</v>
          </cell>
          <cell r="BG186" t="str">
            <v>CARGUE 0</v>
          </cell>
          <cell r="BH186" t="str">
            <v>Cargue en cero</v>
          </cell>
          <cell r="BI186" t="str">
            <v>NO</v>
          </cell>
          <cell r="BJ186">
            <v>43265.648090277777</v>
          </cell>
          <cell r="BK186" t="str">
            <v>CARGUE 0</v>
          </cell>
          <cell r="BL186" t="str">
            <v>Cargue en cero</v>
          </cell>
          <cell r="BM186" t="str">
            <v>NO</v>
          </cell>
          <cell r="BN186">
            <v>43264.43546296296</v>
          </cell>
          <cell r="BO186">
            <v>14</v>
          </cell>
          <cell r="BP186" t="str">
            <v>Validado Correctamente</v>
          </cell>
          <cell r="BQ186" t="str">
            <v>NO</v>
          </cell>
          <cell r="BR186" t="str">
            <v>Vacio</v>
          </cell>
          <cell r="BS186" t="str">
            <v>Vacio</v>
          </cell>
          <cell r="BT186" t="str">
            <v>Vacio</v>
          </cell>
          <cell r="BU186" t="str">
            <v>Vacio</v>
          </cell>
          <cell r="BV186">
            <v>43271.471412037034</v>
          </cell>
          <cell r="BW186">
            <v>45</v>
          </cell>
          <cell r="BX186" t="str">
            <v>Validado Correctamente</v>
          </cell>
          <cell r="BY186" t="str">
            <v>NO</v>
          </cell>
          <cell r="BZ186">
            <v>43269.391770833332</v>
          </cell>
          <cell r="CA186">
            <v>22</v>
          </cell>
          <cell r="CB186" t="str">
            <v>Validado Correctamente</v>
          </cell>
          <cell r="CC186" t="str">
            <v>NO</v>
          </cell>
          <cell r="CD186">
            <v>43269.413310185184</v>
          </cell>
          <cell r="CE186" t="str">
            <v>CARGUE 0</v>
          </cell>
          <cell r="CF186" t="str">
            <v>Cargue en cero</v>
          </cell>
          <cell r="CG186" t="str">
            <v>NO</v>
          </cell>
          <cell r="CH186">
            <v>43258.395381944443</v>
          </cell>
          <cell r="CI186">
            <v>19</v>
          </cell>
          <cell r="CJ186" t="str">
            <v>Validado Correctamente</v>
          </cell>
          <cell r="CK186" t="str">
            <v>NO</v>
          </cell>
          <cell r="CL186">
            <v>43278.400173611109</v>
          </cell>
          <cell r="CM186">
            <v>36</v>
          </cell>
          <cell r="CN186" t="str">
            <v>Validado Correctamente</v>
          </cell>
          <cell r="CO186" t="str">
            <v>NO</v>
          </cell>
          <cell r="CP186">
            <v>43271.483935185184</v>
          </cell>
          <cell r="CQ186">
            <v>1</v>
          </cell>
          <cell r="CR186" t="str">
            <v>Validado Correctamente</v>
          </cell>
          <cell r="CS186" t="str">
            <v>NO</v>
          </cell>
          <cell r="CT186">
            <v>43266.37122685185</v>
          </cell>
          <cell r="CU186">
            <v>7</v>
          </cell>
          <cell r="CV186" t="str">
            <v>Validado Correctamente</v>
          </cell>
          <cell r="CW186" t="str">
            <v>NO</v>
          </cell>
        </row>
        <row r="187">
          <cell r="A187">
            <v>2838</v>
          </cell>
          <cell r="B187" t="str">
            <v>CORPORACION COLEGIATURA COLOMBIANA</v>
          </cell>
          <cell r="C187" t="str">
            <v>PRIVADA</v>
          </cell>
          <cell r="D187" t="str">
            <v>Institución Universitaria/Escuela Tecnológica</v>
          </cell>
          <cell r="E187" t="str">
            <v>Vacio</v>
          </cell>
          <cell r="F187">
            <v>43342.676666666666</v>
          </cell>
          <cell r="G187">
            <v>182</v>
          </cell>
          <cell r="H187" t="str">
            <v>Validado Correctamente</v>
          </cell>
          <cell r="I187" t="str">
            <v>SI</v>
          </cell>
          <cell r="J187">
            <v>43342.699212962965</v>
          </cell>
          <cell r="K187">
            <v>174</v>
          </cell>
          <cell r="L187" t="str">
            <v>Validado Correctamente</v>
          </cell>
          <cell r="M187" t="str">
            <v>SI</v>
          </cell>
          <cell r="N187">
            <v>43342.699780092589</v>
          </cell>
          <cell r="O187">
            <v>127</v>
          </cell>
          <cell r="P187" t="str">
            <v>Validado Correctamente</v>
          </cell>
          <cell r="Q187" t="str">
            <v>SI</v>
          </cell>
          <cell r="R187">
            <v>43354.427418981482</v>
          </cell>
          <cell r="S187">
            <v>800</v>
          </cell>
          <cell r="T187" t="str">
            <v>Validado Correctamente</v>
          </cell>
          <cell r="U187" t="str">
            <v>SI</v>
          </cell>
          <cell r="V187">
            <v>43269.701493055552</v>
          </cell>
          <cell r="W187">
            <v>63</v>
          </cell>
          <cell r="X187" t="str">
            <v>Validado Correctamente</v>
          </cell>
          <cell r="Y187" t="str">
            <v>NO</v>
          </cell>
          <cell r="Z187">
            <v>42990.637326388889</v>
          </cell>
          <cell r="AA187">
            <v>6</v>
          </cell>
          <cell r="AB187" t="str">
            <v>Validado Correctamente</v>
          </cell>
          <cell r="AC187" t="str">
            <v>NO</v>
          </cell>
          <cell r="AD187">
            <v>43280.680983796294</v>
          </cell>
          <cell r="AE187">
            <v>1</v>
          </cell>
          <cell r="AF187" t="str">
            <v>Validado Correctamente</v>
          </cell>
          <cell r="AG187" t="str">
            <v>NO</v>
          </cell>
          <cell r="AH187">
            <v>43280.692916666667</v>
          </cell>
          <cell r="AI187">
            <v>103</v>
          </cell>
          <cell r="AJ187" t="str">
            <v>Validado Correctamente</v>
          </cell>
          <cell r="AK187" t="str">
            <v>NO</v>
          </cell>
          <cell r="AL187">
            <v>43269.517777777779</v>
          </cell>
          <cell r="AM187" t="str">
            <v>CARGUE 0</v>
          </cell>
          <cell r="AN187" t="str">
            <v>Cargue en cero</v>
          </cell>
          <cell r="AO187" t="str">
            <v>NO</v>
          </cell>
          <cell r="AP187">
            <v>43276.523912037039</v>
          </cell>
          <cell r="AQ187">
            <v>1</v>
          </cell>
          <cell r="AR187" t="str">
            <v>Validado Correctamente</v>
          </cell>
          <cell r="AS187" t="str">
            <v>NO</v>
          </cell>
          <cell r="AT187">
            <v>43269.526643518519</v>
          </cell>
          <cell r="AU187">
            <v>1</v>
          </cell>
          <cell r="AV187" t="str">
            <v>Validado Correctamente</v>
          </cell>
          <cell r="AW187" t="str">
            <v>NO</v>
          </cell>
          <cell r="AX187">
            <v>43269.537187499998</v>
          </cell>
          <cell r="AY187">
            <v>3</v>
          </cell>
          <cell r="AZ187" t="str">
            <v>Validado Correctamente</v>
          </cell>
          <cell r="BA187" t="str">
            <v>NO</v>
          </cell>
          <cell r="BB187">
            <v>43270.593402777777</v>
          </cell>
          <cell r="BC187" t="str">
            <v>CARGUE 0</v>
          </cell>
          <cell r="BD187" t="str">
            <v>Cargue en cero</v>
          </cell>
          <cell r="BE187" t="str">
            <v>NO</v>
          </cell>
          <cell r="BF187">
            <v>43269.537199074075</v>
          </cell>
          <cell r="BG187">
            <v>1</v>
          </cell>
          <cell r="BH187" t="str">
            <v>Validado Correctamente</v>
          </cell>
          <cell r="BI187" t="str">
            <v>NO</v>
          </cell>
          <cell r="BJ187">
            <v>43269.518136574072</v>
          </cell>
          <cell r="BK187" t="str">
            <v>CARGUE 0</v>
          </cell>
          <cell r="BL187" t="str">
            <v>Cargue en cero</v>
          </cell>
          <cell r="BM187" t="str">
            <v>NO</v>
          </cell>
          <cell r="BN187">
            <v>43269.519270833334</v>
          </cell>
          <cell r="BO187">
            <v>22</v>
          </cell>
          <cell r="BP187" t="str">
            <v>Validado Correctamente</v>
          </cell>
          <cell r="BQ187" t="str">
            <v>NO</v>
          </cell>
          <cell r="BR187">
            <v>43269.664421296293</v>
          </cell>
          <cell r="BS187" t="str">
            <v>CARGUE 0</v>
          </cell>
          <cell r="BT187" t="str">
            <v>Cargue en cero</v>
          </cell>
          <cell r="BU187" t="str">
            <v>NO</v>
          </cell>
          <cell r="BV187">
            <v>43280.566724537035</v>
          </cell>
          <cell r="BW187">
            <v>27</v>
          </cell>
          <cell r="BX187" t="str">
            <v>Validado Correctamente</v>
          </cell>
          <cell r="BY187" t="str">
            <v>NO</v>
          </cell>
          <cell r="BZ187">
            <v>43269.461064814815</v>
          </cell>
          <cell r="CA187">
            <v>3</v>
          </cell>
          <cell r="CB187" t="str">
            <v>Validado Correctamente</v>
          </cell>
          <cell r="CC187" t="str">
            <v>NO</v>
          </cell>
          <cell r="CD187">
            <v>43269.422164351854</v>
          </cell>
          <cell r="CE187" t="str">
            <v>CARGUE 0</v>
          </cell>
          <cell r="CF187" t="str">
            <v>Cargue en cero</v>
          </cell>
          <cell r="CG187" t="str">
            <v>NO</v>
          </cell>
          <cell r="CH187">
            <v>43278.746817129628</v>
          </cell>
          <cell r="CI187" t="str">
            <v>CARGUE 0</v>
          </cell>
          <cell r="CJ187" t="str">
            <v>Validado Correctamente</v>
          </cell>
          <cell r="CK187" t="str">
            <v>NO</v>
          </cell>
          <cell r="CL187">
            <v>43270.546238425923</v>
          </cell>
          <cell r="CM187">
            <v>16</v>
          </cell>
          <cell r="CN187" t="str">
            <v>Validado Correctamente</v>
          </cell>
          <cell r="CO187" t="str">
            <v>NO</v>
          </cell>
          <cell r="CP187">
            <v>43270.594085648147</v>
          </cell>
          <cell r="CQ187" t="str">
            <v>CARGUE 0</v>
          </cell>
          <cell r="CR187" t="str">
            <v>Cargue en cero</v>
          </cell>
          <cell r="CS187" t="str">
            <v>NO</v>
          </cell>
          <cell r="CT187">
            <v>43270.536550925928</v>
          </cell>
          <cell r="CU187">
            <v>4</v>
          </cell>
          <cell r="CV187" t="str">
            <v>Validado Correctamente</v>
          </cell>
          <cell r="CW187" t="str">
            <v>NO</v>
          </cell>
        </row>
        <row r="188">
          <cell r="A188">
            <v>2840</v>
          </cell>
          <cell r="B188" t="str">
            <v>CORPORACION UNIVERSITARIA EMPRESARIAL ALEXANDER VON HUMBOLDT - CUE</v>
          </cell>
          <cell r="C188" t="str">
            <v>PRIVADA</v>
          </cell>
          <cell r="D188" t="str">
            <v>Institución Universitaria/Escuela Tecnológica</v>
          </cell>
          <cell r="E188" t="str">
            <v>Vacio</v>
          </cell>
          <cell r="F188">
            <v>43158.304340277777</v>
          </cell>
          <cell r="G188">
            <v>216</v>
          </cell>
          <cell r="H188" t="str">
            <v>Validado Correctamente</v>
          </cell>
          <cell r="I188" t="str">
            <v>NO</v>
          </cell>
          <cell r="J188">
            <v>43158.391157407408</v>
          </cell>
          <cell r="K188">
            <v>189</v>
          </cell>
          <cell r="L188" t="str">
            <v>Validado Correctamente</v>
          </cell>
          <cell r="M188" t="str">
            <v>NO</v>
          </cell>
          <cell r="N188">
            <v>43160.381273148145</v>
          </cell>
          <cell r="O188">
            <v>146</v>
          </cell>
          <cell r="P188" t="str">
            <v>Validado Correctamente</v>
          </cell>
          <cell r="Q188" t="str">
            <v>NO</v>
          </cell>
          <cell r="R188">
            <v>43285.750798611109</v>
          </cell>
          <cell r="S188">
            <v>1177</v>
          </cell>
          <cell r="T188" t="str">
            <v>Validado Correctamente</v>
          </cell>
          <cell r="U188" t="str">
            <v>SI</v>
          </cell>
          <cell r="V188">
            <v>43286.355393518519</v>
          </cell>
          <cell r="W188">
            <v>104</v>
          </cell>
          <cell r="X188" t="str">
            <v>Validado Correctamente</v>
          </cell>
          <cell r="Y188" t="str">
            <v>NO</v>
          </cell>
          <cell r="Z188">
            <v>42993.69809027778</v>
          </cell>
          <cell r="AA188">
            <v>5</v>
          </cell>
          <cell r="AB188" t="str">
            <v>Validado Correctamente</v>
          </cell>
          <cell r="AC188" t="str">
            <v>Vacio</v>
          </cell>
          <cell r="AD188">
            <v>43272.461331018516</v>
          </cell>
          <cell r="AE188">
            <v>1</v>
          </cell>
          <cell r="AF188" t="str">
            <v>Validado Correctamente</v>
          </cell>
          <cell r="AG188" t="str">
            <v>NO</v>
          </cell>
          <cell r="AH188">
            <v>43276.440347222226</v>
          </cell>
          <cell r="AI188">
            <v>223</v>
          </cell>
          <cell r="AJ188" t="str">
            <v>Validado Correctamente</v>
          </cell>
          <cell r="AK188" t="str">
            <v>NO</v>
          </cell>
          <cell r="AL188">
            <v>43270.472951388889</v>
          </cell>
          <cell r="AM188">
            <v>4</v>
          </cell>
          <cell r="AN188" t="str">
            <v>Validado Correctamente</v>
          </cell>
          <cell r="AO188" t="str">
            <v>NO</v>
          </cell>
          <cell r="AP188">
            <v>43270.425625000003</v>
          </cell>
          <cell r="AQ188" t="str">
            <v>CARGUE 0</v>
          </cell>
          <cell r="AR188" t="str">
            <v>Cargue en cero</v>
          </cell>
          <cell r="AS188" t="str">
            <v>NO</v>
          </cell>
          <cell r="AT188">
            <v>43276.375937500001</v>
          </cell>
          <cell r="AU188">
            <v>1</v>
          </cell>
          <cell r="AV188" t="str">
            <v>Validado Correctamente</v>
          </cell>
          <cell r="AW188" t="str">
            <v>NO</v>
          </cell>
          <cell r="AX188">
            <v>43270.472962962966</v>
          </cell>
          <cell r="AY188">
            <v>4</v>
          </cell>
          <cell r="AZ188" t="str">
            <v>Validado Correctamente</v>
          </cell>
          <cell r="BA188" t="str">
            <v>NO</v>
          </cell>
          <cell r="BB188">
            <v>43270.465752314813</v>
          </cell>
          <cell r="BC188" t="str">
            <v>CARGUE 0</v>
          </cell>
          <cell r="BD188" t="str">
            <v>Cargue en cero</v>
          </cell>
          <cell r="BE188" t="str">
            <v>NO</v>
          </cell>
          <cell r="BF188">
            <v>43270.466215277775</v>
          </cell>
          <cell r="BG188" t="str">
            <v>CARGUE 0</v>
          </cell>
          <cell r="BH188" t="str">
            <v>Cargue en cero</v>
          </cell>
          <cell r="BI188" t="str">
            <v>NO</v>
          </cell>
          <cell r="BJ188">
            <v>43270.458518518521</v>
          </cell>
          <cell r="BK188" t="str">
            <v>CARGUE 0</v>
          </cell>
          <cell r="BL188" t="str">
            <v>Cargue en cero</v>
          </cell>
          <cell r="BM188" t="str">
            <v>NO</v>
          </cell>
          <cell r="BN188">
            <v>43270.429155092592</v>
          </cell>
          <cell r="BO188">
            <v>16</v>
          </cell>
          <cell r="BP188" t="str">
            <v>Validado Correctamente</v>
          </cell>
          <cell r="BQ188" t="str">
            <v>NO</v>
          </cell>
          <cell r="BR188">
            <v>43277.320347222223</v>
          </cell>
          <cell r="BS188">
            <v>46</v>
          </cell>
          <cell r="BT188" t="str">
            <v>Validado Correctamente</v>
          </cell>
          <cell r="BU188" t="str">
            <v>NO</v>
          </cell>
          <cell r="BV188">
            <v>43279.74962962963</v>
          </cell>
          <cell r="BW188">
            <v>27</v>
          </cell>
          <cell r="BX188" t="str">
            <v>Validado Correctamente</v>
          </cell>
          <cell r="BY188" t="str">
            <v>NO</v>
          </cell>
          <cell r="BZ188">
            <v>43276.390057870369</v>
          </cell>
          <cell r="CA188">
            <v>23</v>
          </cell>
          <cell r="CB188" t="str">
            <v>Validado Correctamente</v>
          </cell>
          <cell r="CC188" t="str">
            <v>NO</v>
          </cell>
          <cell r="CD188">
            <v>43270.343425925923</v>
          </cell>
          <cell r="CE188" t="str">
            <v>CARGUE 0</v>
          </cell>
          <cell r="CF188" t="str">
            <v>Cargue en cero</v>
          </cell>
          <cell r="CG188" t="str">
            <v>NO</v>
          </cell>
          <cell r="CH188">
            <v>43280.346990740742</v>
          </cell>
          <cell r="CI188">
            <v>3</v>
          </cell>
          <cell r="CJ188" t="str">
            <v>Validado Correctamente</v>
          </cell>
          <cell r="CK188" t="str">
            <v>NO</v>
          </cell>
          <cell r="CL188">
            <v>43278.325775462959</v>
          </cell>
          <cell r="CM188">
            <v>5</v>
          </cell>
          <cell r="CN188" t="str">
            <v>Validado Correctamente</v>
          </cell>
          <cell r="CO188" t="str">
            <v>NO</v>
          </cell>
          <cell r="CP188">
            <v>43272.349791666667</v>
          </cell>
          <cell r="CQ188" t="str">
            <v>CARGUE 0</v>
          </cell>
          <cell r="CR188" t="str">
            <v>Cargue en cero</v>
          </cell>
          <cell r="CS188" t="str">
            <v>NO</v>
          </cell>
          <cell r="CT188">
            <v>43272.355706018519</v>
          </cell>
          <cell r="CU188">
            <v>2</v>
          </cell>
          <cell r="CV188" t="str">
            <v>Validado Correctamente</v>
          </cell>
          <cell r="CW188" t="str">
            <v>NO</v>
          </cell>
        </row>
        <row r="189">
          <cell r="A189">
            <v>2841</v>
          </cell>
          <cell r="B189" t="str">
            <v>CORPORACION UNIVERSITARIA MINUTO DE DIOS -UNIMINUTO-</v>
          </cell>
          <cell r="C189" t="str">
            <v>PRIVADA</v>
          </cell>
          <cell r="D189" t="str">
            <v>Institución Universitaria/Escuela Tecnológica</v>
          </cell>
          <cell r="E189" t="str">
            <v>2829</v>
          </cell>
          <cell r="F189">
            <v>43222.704814814817</v>
          </cell>
          <cell r="G189">
            <v>603</v>
          </cell>
          <cell r="H189" t="str">
            <v>Validado Correctamente</v>
          </cell>
          <cell r="I189" t="str">
            <v>NO</v>
          </cell>
          <cell r="J189">
            <v>43222.714305555557</v>
          </cell>
          <cell r="K189">
            <v>558</v>
          </cell>
          <cell r="L189" t="str">
            <v>Validado Correctamente</v>
          </cell>
          <cell r="M189" t="str">
            <v>NO</v>
          </cell>
          <cell r="N189">
            <v>43222.71465277778</v>
          </cell>
          <cell r="O189">
            <v>489</v>
          </cell>
          <cell r="P189" t="str">
            <v>Validado Correctamente</v>
          </cell>
          <cell r="Q189" t="str">
            <v>NO</v>
          </cell>
          <cell r="R189">
            <v>43266.502754629626</v>
          </cell>
          <cell r="S189">
            <v>2594</v>
          </cell>
          <cell r="T189" t="str">
            <v>Validado Correctamente</v>
          </cell>
          <cell r="U189" t="str">
            <v>NO</v>
          </cell>
          <cell r="V189">
            <v>43271.59747685185</v>
          </cell>
          <cell r="W189">
            <v>163</v>
          </cell>
          <cell r="X189" t="str">
            <v>Validado Correctamente</v>
          </cell>
          <cell r="Y189" t="str">
            <v>NO</v>
          </cell>
          <cell r="Z189">
            <v>43081.639745370368</v>
          </cell>
          <cell r="AA189">
            <v>12</v>
          </cell>
          <cell r="AB189" t="str">
            <v>Validado Correctamente</v>
          </cell>
          <cell r="AC189" t="str">
            <v>SI</v>
          </cell>
          <cell r="AD189">
            <v>43259.66847222222</v>
          </cell>
          <cell r="AE189">
            <v>1</v>
          </cell>
          <cell r="AF189" t="str">
            <v>Validado Correctamente</v>
          </cell>
          <cell r="AG189" t="str">
            <v>NO</v>
          </cell>
          <cell r="AH189">
            <v>43280.454780092594</v>
          </cell>
          <cell r="AI189">
            <v>210</v>
          </cell>
          <cell r="AJ189" t="str">
            <v>Validado Correctamente</v>
          </cell>
          <cell r="AK189" t="str">
            <v>NO</v>
          </cell>
          <cell r="AL189">
            <v>43242.36246527778</v>
          </cell>
          <cell r="AM189" t="str">
            <v>CARGUE 0</v>
          </cell>
          <cell r="AN189" t="str">
            <v>Cargue en cero</v>
          </cell>
          <cell r="AO189" t="str">
            <v>NO</v>
          </cell>
          <cell r="AP189">
            <v>43242.362662037034</v>
          </cell>
          <cell r="AQ189" t="str">
            <v>CARGUE 0</v>
          </cell>
          <cell r="AR189" t="str">
            <v>Cargue en cero</v>
          </cell>
          <cell r="AS189" t="str">
            <v>NO</v>
          </cell>
          <cell r="AT189">
            <v>43242.362986111111</v>
          </cell>
          <cell r="AU189" t="str">
            <v>CARGUE 0</v>
          </cell>
          <cell r="AV189" t="str">
            <v>Cargue en cero</v>
          </cell>
          <cell r="AW189" t="str">
            <v>NO</v>
          </cell>
          <cell r="AX189">
            <v>43251.685196759259</v>
          </cell>
          <cell r="AY189">
            <v>2</v>
          </cell>
          <cell r="AZ189" t="str">
            <v>Validado Correctamente</v>
          </cell>
          <cell r="BA189" t="str">
            <v>NO</v>
          </cell>
          <cell r="BB189">
            <v>43242.359398148146</v>
          </cell>
          <cell r="BC189" t="str">
            <v>CARGUE 0</v>
          </cell>
          <cell r="BD189" t="str">
            <v>Cargue en cero</v>
          </cell>
          <cell r="BE189" t="str">
            <v>NO</v>
          </cell>
          <cell r="BF189">
            <v>43242.36314814815</v>
          </cell>
          <cell r="BG189" t="str">
            <v>CARGUE 0</v>
          </cell>
          <cell r="BH189" t="str">
            <v>Cargue en cero</v>
          </cell>
          <cell r="BI189" t="str">
            <v>NO</v>
          </cell>
          <cell r="BJ189">
            <v>43242.359664351854</v>
          </cell>
          <cell r="BK189" t="str">
            <v>CARGUE 0</v>
          </cell>
          <cell r="BL189" t="str">
            <v>Cargue en cero</v>
          </cell>
          <cell r="BM189" t="str">
            <v>NO</v>
          </cell>
          <cell r="BN189">
            <v>43251.67428240741</v>
          </cell>
          <cell r="BO189">
            <v>112</v>
          </cell>
          <cell r="BP189" t="str">
            <v>Validado Correctamente</v>
          </cell>
          <cell r="BQ189" t="str">
            <v>NO</v>
          </cell>
          <cell r="BR189">
            <v>43242.363356481481</v>
          </cell>
          <cell r="BS189" t="str">
            <v>CARGUE 0</v>
          </cell>
          <cell r="BT189" t="str">
            <v>Cargue en cero</v>
          </cell>
          <cell r="BU189" t="str">
            <v>NO</v>
          </cell>
          <cell r="BV189">
            <v>43242.363518518519</v>
          </cell>
          <cell r="BW189" t="str">
            <v>CARGUE 0</v>
          </cell>
          <cell r="BX189" t="str">
            <v>Cargue en cero</v>
          </cell>
          <cell r="BY189" t="str">
            <v>NO</v>
          </cell>
          <cell r="BZ189">
            <v>43242.359976851854</v>
          </cell>
          <cell r="CA189" t="str">
            <v>CARGUE 0</v>
          </cell>
          <cell r="CB189" t="str">
            <v>Cargue en cero</v>
          </cell>
          <cell r="CC189" t="str">
            <v>NO</v>
          </cell>
          <cell r="CD189">
            <v>43242.360069444447</v>
          </cell>
          <cell r="CE189" t="str">
            <v>CARGUE 0</v>
          </cell>
          <cell r="CF189" t="str">
            <v>Cargue en cero</v>
          </cell>
          <cell r="CG189" t="str">
            <v>NO</v>
          </cell>
          <cell r="CH189">
            <v>43242.360138888886</v>
          </cell>
          <cell r="CI189" t="str">
            <v>CARGUE 0</v>
          </cell>
          <cell r="CJ189" t="str">
            <v>Cargue en cero</v>
          </cell>
          <cell r="CK189" t="str">
            <v>NO</v>
          </cell>
          <cell r="CL189">
            <v>43242.363692129627</v>
          </cell>
          <cell r="CM189" t="str">
            <v>CARGUE 0</v>
          </cell>
          <cell r="CN189" t="str">
            <v>Cargue en cero</v>
          </cell>
          <cell r="CO189" t="str">
            <v>NO</v>
          </cell>
          <cell r="CP189">
            <v>43242.360231481478</v>
          </cell>
          <cell r="CQ189" t="str">
            <v>CARGUE 0</v>
          </cell>
          <cell r="CR189" t="str">
            <v>Cargue en cero</v>
          </cell>
          <cell r="CS189" t="str">
            <v>NO</v>
          </cell>
          <cell r="CT189">
            <v>43242.360358796293</v>
          </cell>
          <cell r="CU189" t="str">
            <v>CARGUE 0</v>
          </cell>
          <cell r="CV189" t="str">
            <v>Cargue en cero</v>
          </cell>
          <cell r="CW189" t="str">
            <v>NO</v>
          </cell>
        </row>
        <row r="190">
          <cell r="A190">
            <v>2842</v>
          </cell>
          <cell r="B190" t="str">
            <v>CORPORACION UNIVERSITARIA REFORMADA - CUR -</v>
          </cell>
          <cell r="C190" t="str">
            <v>PRIVADA</v>
          </cell>
          <cell r="D190" t="str">
            <v>Institución Universitaria/Escuela Tecnológica</v>
          </cell>
          <cell r="E190" t="str">
            <v>Vacio</v>
          </cell>
          <cell r="F190">
            <v>43237.360196759262</v>
          </cell>
          <cell r="G190">
            <v>423</v>
          </cell>
          <cell r="H190" t="str">
            <v>Validado Correctamente</v>
          </cell>
          <cell r="I190" t="str">
            <v>NO</v>
          </cell>
          <cell r="J190">
            <v>43237.384988425925</v>
          </cell>
          <cell r="K190">
            <v>418</v>
          </cell>
          <cell r="L190" t="str">
            <v>Validado Correctamente</v>
          </cell>
          <cell r="M190" t="str">
            <v>NO</v>
          </cell>
          <cell r="N190">
            <v>43277.408425925925</v>
          </cell>
          <cell r="O190">
            <v>300</v>
          </cell>
          <cell r="P190" t="str">
            <v>Validado Correctamente</v>
          </cell>
          <cell r="Q190" t="str">
            <v>NO</v>
          </cell>
          <cell r="R190">
            <v>43313.658425925925</v>
          </cell>
          <cell r="S190">
            <v>1056</v>
          </cell>
          <cell r="T190" t="str">
            <v>Validado Correctamente</v>
          </cell>
          <cell r="U190" t="str">
            <v>SI</v>
          </cell>
          <cell r="V190">
            <v>43339.552974537037</v>
          </cell>
          <cell r="W190">
            <v>40</v>
          </cell>
          <cell r="X190" t="str">
            <v>Validado Correctamente</v>
          </cell>
          <cell r="Y190" t="str">
            <v>SI</v>
          </cell>
          <cell r="Z190">
            <v>43005.711273148147</v>
          </cell>
          <cell r="AA190">
            <v>18</v>
          </cell>
          <cell r="AB190" t="str">
            <v>Validado Correctamente</v>
          </cell>
          <cell r="AC190" t="str">
            <v>SI</v>
          </cell>
          <cell r="AD190">
            <v>43168.73332175926</v>
          </cell>
          <cell r="AE190">
            <v>30</v>
          </cell>
          <cell r="AF190" t="str">
            <v>Validado Correctamente</v>
          </cell>
          <cell r="AG190" t="str">
            <v>NO</v>
          </cell>
          <cell r="AH190">
            <v>43259.416296296295</v>
          </cell>
          <cell r="AI190">
            <v>115</v>
          </cell>
          <cell r="AJ190" t="str">
            <v>Validado Correctamente</v>
          </cell>
          <cell r="AK190" t="str">
            <v>NO</v>
          </cell>
          <cell r="AL190">
            <v>43256.510358796295</v>
          </cell>
          <cell r="AM190">
            <v>6</v>
          </cell>
          <cell r="AN190" t="str">
            <v>Validado Correctamente</v>
          </cell>
          <cell r="AO190" t="str">
            <v>NO</v>
          </cell>
          <cell r="AP190">
            <v>43266.518194444441</v>
          </cell>
          <cell r="AQ190">
            <v>9</v>
          </cell>
          <cell r="AR190" t="str">
            <v>Validado Correctamente</v>
          </cell>
          <cell r="AS190" t="str">
            <v>NO</v>
          </cell>
          <cell r="AT190">
            <v>43256.489710648151</v>
          </cell>
          <cell r="AU190">
            <v>2</v>
          </cell>
          <cell r="AV190" t="str">
            <v>Validado Correctamente</v>
          </cell>
          <cell r="AW190" t="str">
            <v>NO</v>
          </cell>
          <cell r="AX190">
            <v>43256.600787037038</v>
          </cell>
          <cell r="AY190" t="str">
            <v>CARGUE 0</v>
          </cell>
          <cell r="AZ190" t="str">
            <v>Cargue en cero</v>
          </cell>
          <cell r="BA190" t="str">
            <v>NO</v>
          </cell>
          <cell r="BB190">
            <v>43256.552719907406</v>
          </cell>
          <cell r="BC190">
            <v>12</v>
          </cell>
          <cell r="BD190" t="str">
            <v>Validado Correctamente</v>
          </cell>
          <cell r="BE190" t="str">
            <v>NO</v>
          </cell>
          <cell r="BF190">
            <v>43256.595023148147</v>
          </cell>
          <cell r="BG190">
            <v>1</v>
          </cell>
          <cell r="BH190" t="str">
            <v>Validado Correctamente</v>
          </cell>
          <cell r="BI190" t="str">
            <v>NO</v>
          </cell>
          <cell r="BJ190">
            <v>43256.601180555554</v>
          </cell>
          <cell r="BK190" t="str">
            <v>CARGUE 0</v>
          </cell>
          <cell r="BL190" t="str">
            <v>Cargue en cero</v>
          </cell>
          <cell r="BM190" t="str">
            <v>NO</v>
          </cell>
          <cell r="BN190">
            <v>43251.621608796297</v>
          </cell>
          <cell r="BO190">
            <v>8</v>
          </cell>
          <cell r="BP190" t="str">
            <v>Validado Correctamente</v>
          </cell>
          <cell r="BQ190" t="str">
            <v>NO</v>
          </cell>
          <cell r="BR190">
            <v>43249.777094907404</v>
          </cell>
          <cell r="BS190">
            <v>12</v>
          </cell>
          <cell r="BT190" t="str">
            <v>Validado Correctamente</v>
          </cell>
          <cell r="BU190" t="str">
            <v>NO</v>
          </cell>
          <cell r="BV190">
            <v>43247.669803240744</v>
          </cell>
          <cell r="BW190">
            <v>21</v>
          </cell>
          <cell r="BX190" t="str">
            <v>Validado Correctamente</v>
          </cell>
          <cell r="BY190" t="str">
            <v>NO</v>
          </cell>
          <cell r="BZ190">
            <v>43266.519699074073</v>
          </cell>
          <cell r="CA190">
            <v>24</v>
          </cell>
          <cell r="CB190" t="str">
            <v>Validado Correctamente</v>
          </cell>
          <cell r="CC190" t="str">
            <v>NO</v>
          </cell>
          <cell r="CD190">
            <v>43266.535358796296</v>
          </cell>
          <cell r="CE190" t="str">
            <v>CARGUE 0</v>
          </cell>
          <cell r="CF190" t="str">
            <v>Cargue en cero</v>
          </cell>
          <cell r="CG190" t="str">
            <v>NO</v>
          </cell>
          <cell r="CH190">
            <v>43266.486446759256</v>
          </cell>
          <cell r="CI190">
            <v>1</v>
          </cell>
          <cell r="CJ190" t="str">
            <v>Validado Correctamente</v>
          </cell>
          <cell r="CK190" t="str">
            <v>NO</v>
          </cell>
          <cell r="CL190">
            <v>43266.535682870373</v>
          </cell>
          <cell r="CM190" t="str">
            <v>CARGUE 0</v>
          </cell>
          <cell r="CN190" t="str">
            <v>Cargue en cero</v>
          </cell>
          <cell r="CO190" t="str">
            <v>NO</v>
          </cell>
          <cell r="CP190">
            <v>43259.762881944444</v>
          </cell>
          <cell r="CQ190">
            <v>18</v>
          </cell>
          <cell r="CR190" t="str">
            <v>Validado Correctamente</v>
          </cell>
          <cell r="CS190" t="str">
            <v>NO</v>
          </cell>
          <cell r="CT190">
            <v>43266.535937499997</v>
          </cell>
          <cell r="CU190" t="str">
            <v>CARGUE 0</v>
          </cell>
          <cell r="CV190" t="str">
            <v>Cargue en cero</v>
          </cell>
          <cell r="CW190" t="str">
            <v>NO</v>
          </cell>
        </row>
        <row r="191">
          <cell r="A191">
            <v>2847</v>
          </cell>
          <cell r="B191" t="str">
            <v>CORPORACION UNIVERSIDAD DE INVESTIGACION Y DESARROLLO - UDI</v>
          </cell>
          <cell r="C191" t="str">
            <v>PRIVADA</v>
          </cell>
          <cell r="D191" t="str">
            <v>Universidad</v>
          </cell>
          <cell r="E191" t="str">
            <v>Vacio</v>
          </cell>
          <cell r="F191">
            <v>43443.619525462964</v>
          </cell>
          <cell r="G191">
            <v>1775</v>
          </cell>
          <cell r="H191" t="str">
            <v>Validado Correctamente</v>
          </cell>
          <cell r="I191" t="str">
            <v>SI</v>
          </cell>
          <cell r="J191">
            <v>43443.640451388892</v>
          </cell>
          <cell r="K191">
            <v>1586</v>
          </cell>
          <cell r="L191" t="str">
            <v>Validado Correctamente</v>
          </cell>
          <cell r="M191" t="str">
            <v>SI</v>
          </cell>
          <cell r="N191">
            <v>43443.651886574073</v>
          </cell>
          <cell r="O191">
            <v>1310</v>
          </cell>
          <cell r="P191" t="str">
            <v>Validado con Errores</v>
          </cell>
          <cell r="Q191" t="str">
            <v>SI</v>
          </cell>
          <cell r="R191">
            <v>43443.661736111113</v>
          </cell>
          <cell r="S191">
            <v>7658</v>
          </cell>
          <cell r="T191" t="str">
            <v>Validado Correctamente</v>
          </cell>
          <cell r="U191" t="str">
            <v>SI</v>
          </cell>
          <cell r="V191">
            <v>43250.635717592595</v>
          </cell>
          <cell r="W191">
            <v>638</v>
          </cell>
          <cell r="X191" t="str">
            <v>Validado Correctamente</v>
          </cell>
          <cell r="Y191" t="str">
            <v>NO</v>
          </cell>
          <cell r="Z191">
            <v>42983.718356481484</v>
          </cell>
          <cell r="AA191">
            <v>46</v>
          </cell>
          <cell r="AB191" t="str">
            <v>Validado Correctamente</v>
          </cell>
          <cell r="AC191" t="str">
            <v>NO</v>
          </cell>
          <cell r="AD191">
            <v>43256.605682870373</v>
          </cell>
          <cell r="AE191">
            <v>1</v>
          </cell>
          <cell r="AF191" t="str">
            <v>Validado Correctamente</v>
          </cell>
          <cell r="AG191" t="str">
            <v>NO</v>
          </cell>
          <cell r="AH191">
            <v>43446.73709490741</v>
          </cell>
          <cell r="AI191">
            <v>273</v>
          </cell>
          <cell r="AJ191" t="str">
            <v>Validado Correctamente</v>
          </cell>
          <cell r="AK191" t="str">
            <v>SI</v>
          </cell>
          <cell r="AL191">
            <v>43252.658877314818</v>
          </cell>
          <cell r="AM191">
            <v>13</v>
          </cell>
          <cell r="AN191" t="str">
            <v>Validado Correctamente</v>
          </cell>
          <cell r="AO191" t="str">
            <v>NO</v>
          </cell>
          <cell r="AP191">
            <v>43251.591157407405</v>
          </cell>
          <cell r="AQ191">
            <v>2</v>
          </cell>
          <cell r="AR191" t="str">
            <v>Validado Correctamente</v>
          </cell>
          <cell r="AS191" t="str">
            <v>NO</v>
          </cell>
          <cell r="AT191">
            <v>43252.605868055558</v>
          </cell>
          <cell r="AU191">
            <v>22</v>
          </cell>
          <cell r="AV191" t="str">
            <v>Validado Correctamente</v>
          </cell>
          <cell r="AW191" t="str">
            <v>NO</v>
          </cell>
          <cell r="AX191">
            <v>43252.669490740744</v>
          </cell>
          <cell r="AY191">
            <v>9</v>
          </cell>
          <cell r="AZ191" t="str">
            <v>Validado Correctamente</v>
          </cell>
          <cell r="BA191" t="str">
            <v>NO</v>
          </cell>
          <cell r="BB191">
            <v>43251.600821759261</v>
          </cell>
          <cell r="BC191">
            <v>1</v>
          </cell>
          <cell r="BD191" t="str">
            <v>Validado Correctamente</v>
          </cell>
          <cell r="BE191" t="str">
            <v>NO</v>
          </cell>
          <cell r="BF191">
            <v>43252.680069444446</v>
          </cell>
          <cell r="BG191">
            <v>2</v>
          </cell>
          <cell r="BH191" t="str">
            <v>Validado Correctamente</v>
          </cell>
          <cell r="BI191" t="str">
            <v>NO</v>
          </cell>
          <cell r="BJ191">
            <v>43358.422569444447</v>
          </cell>
          <cell r="BK191" t="str">
            <v>CARGUE 0</v>
          </cell>
          <cell r="BL191" t="str">
            <v>Cargue en cero</v>
          </cell>
          <cell r="BM191" t="str">
            <v>SI</v>
          </cell>
          <cell r="BN191">
            <v>43252.606574074074</v>
          </cell>
          <cell r="BO191">
            <v>52</v>
          </cell>
          <cell r="BP191" t="str">
            <v>Validado Correctamente</v>
          </cell>
          <cell r="BQ191" t="str">
            <v>NO</v>
          </cell>
          <cell r="BR191">
            <v>43360.471064814818</v>
          </cell>
          <cell r="BS191" t="str">
            <v>CARGUE 0</v>
          </cell>
          <cell r="BT191" t="str">
            <v>Cargue en cero</v>
          </cell>
          <cell r="BU191" t="str">
            <v>SI</v>
          </cell>
          <cell r="BV191">
            <v>43257.428344907406</v>
          </cell>
          <cell r="BW191">
            <v>24</v>
          </cell>
          <cell r="BX191" t="str">
            <v>Validado Correctamente</v>
          </cell>
          <cell r="BY191" t="str">
            <v>NO</v>
          </cell>
          <cell r="BZ191">
            <v>43257.444861111115</v>
          </cell>
          <cell r="CA191">
            <v>1</v>
          </cell>
          <cell r="CB191" t="str">
            <v>Validado Correctamente</v>
          </cell>
          <cell r="CC191" t="str">
            <v>NO</v>
          </cell>
          <cell r="CD191">
            <v>43360.471250000002</v>
          </cell>
          <cell r="CE191" t="str">
            <v>CARGUE 0</v>
          </cell>
          <cell r="CF191" t="str">
            <v>Cargue en cero</v>
          </cell>
          <cell r="CG191" t="str">
            <v>SI</v>
          </cell>
          <cell r="CH191">
            <v>43360.471192129633</v>
          </cell>
          <cell r="CI191" t="str">
            <v>CARGUE 0</v>
          </cell>
          <cell r="CJ191" t="str">
            <v>Cargue en cero</v>
          </cell>
          <cell r="CK191" t="str">
            <v>SI</v>
          </cell>
          <cell r="CL191">
            <v>43360.471412037034</v>
          </cell>
          <cell r="CM191" t="str">
            <v>CARGUE 0</v>
          </cell>
          <cell r="CN191" t="str">
            <v>Cargue en cero</v>
          </cell>
          <cell r="CO191" t="str">
            <v>SI</v>
          </cell>
          <cell r="CP191">
            <v>43360.471354166664</v>
          </cell>
          <cell r="CQ191" t="str">
            <v>CARGUE 0</v>
          </cell>
          <cell r="CR191" t="str">
            <v>Cargue en cero</v>
          </cell>
          <cell r="CS191" t="str">
            <v>SI</v>
          </cell>
          <cell r="CT191">
            <v>43257.513564814813</v>
          </cell>
          <cell r="CU191">
            <v>0</v>
          </cell>
          <cell r="CV191" t="str">
            <v>Validado Correctamente</v>
          </cell>
          <cell r="CW191" t="str">
            <v>NO</v>
          </cell>
        </row>
        <row r="192">
          <cell r="A192">
            <v>2848</v>
          </cell>
          <cell r="B192" t="str">
            <v>CORPORACION UNIVERSITARIA  UNITEC</v>
          </cell>
          <cell r="C192" t="str">
            <v>PRIVADA</v>
          </cell>
          <cell r="D192" t="str">
            <v>Institución Universitaria/Escuela Tecnológica</v>
          </cell>
          <cell r="E192" t="str">
            <v>Vacio</v>
          </cell>
          <cell r="F192">
            <v>43444.68236111111</v>
          </cell>
          <cell r="G192">
            <v>1519</v>
          </cell>
          <cell r="H192" t="str">
            <v>Validado Correctamente</v>
          </cell>
          <cell r="I192" t="str">
            <v>SI</v>
          </cell>
          <cell r="J192">
            <v>43444.69871527778</v>
          </cell>
          <cell r="K192">
            <v>1529</v>
          </cell>
          <cell r="L192" t="str">
            <v>Validado Correctamente</v>
          </cell>
          <cell r="M192" t="str">
            <v>SI</v>
          </cell>
          <cell r="N192">
            <v>43444.700335648151</v>
          </cell>
          <cell r="O192">
            <v>1137</v>
          </cell>
          <cell r="P192" t="str">
            <v>Validado Correctamente</v>
          </cell>
          <cell r="Q192" t="str">
            <v>SI</v>
          </cell>
          <cell r="R192">
            <v>43423.512094907404</v>
          </cell>
          <cell r="S192">
            <v>3563</v>
          </cell>
          <cell r="T192" t="str">
            <v>Validado Correctamente</v>
          </cell>
          <cell r="U192" t="str">
            <v>SI</v>
          </cell>
          <cell r="V192">
            <v>43276.687557870369</v>
          </cell>
          <cell r="W192">
            <v>391</v>
          </cell>
          <cell r="X192" t="str">
            <v>Validado Correctamente</v>
          </cell>
          <cell r="Y192" t="str">
            <v>NO</v>
          </cell>
          <cell r="Z192">
            <v>43056.455717592595</v>
          </cell>
          <cell r="AA192">
            <v>26</v>
          </cell>
          <cell r="AB192" t="str">
            <v>Validado Correctamente</v>
          </cell>
          <cell r="AC192" t="str">
            <v>SI</v>
          </cell>
          <cell r="AD192">
            <v>43279.623726851853</v>
          </cell>
          <cell r="AE192">
            <v>1</v>
          </cell>
          <cell r="AF192" t="str">
            <v>Validado Correctamente</v>
          </cell>
          <cell r="AG192" t="str">
            <v>NO</v>
          </cell>
          <cell r="AH192">
            <v>43279.62394675926</v>
          </cell>
          <cell r="AI192">
            <v>267</v>
          </cell>
          <cell r="AJ192" t="str">
            <v>Validado Correctamente</v>
          </cell>
          <cell r="AK192" t="str">
            <v>NO</v>
          </cell>
          <cell r="AL192">
            <v>43277.751354166663</v>
          </cell>
          <cell r="AM192" t="str">
            <v>CARGUE 0</v>
          </cell>
          <cell r="AN192" t="str">
            <v>Cargue en cero</v>
          </cell>
          <cell r="AO192" t="str">
            <v>NO</v>
          </cell>
          <cell r="AP192">
            <v>43278.421168981484</v>
          </cell>
          <cell r="AQ192">
            <v>10</v>
          </cell>
          <cell r="AR192" t="str">
            <v>Validado Correctamente</v>
          </cell>
          <cell r="AS192" t="str">
            <v>NO</v>
          </cell>
          <cell r="AT192">
            <v>43277.71465277778</v>
          </cell>
          <cell r="AU192">
            <v>2</v>
          </cell>
          <cell r="AV192" t="str">
            <v>Validado Correctamente</v>
          </cell>
          <cell r="AW192" t="str">
            <v>NO</v>
          </cell>
          <cell r="AX192">
            <v>43279.707719907405</v>
          </cell>
          <cell r="AY192">
            <v>5</v>
          </cell>
          <cell r="AZ192" t="str">
            <v>Validado Correctamente</v>
          </cell>
          <cell r="BA192" t="str">
            <v>NO</v>
          </cell>
          <cell r="BB192">
            <v>43277.752083333333</v>
          </cell>
          <cell r="BC192" t="str">
            <v>CARGUE 0</v>
          </cell>
          <cell r="BD192" t="str">
            <v>Cargue en cero</v>
          </cell>
          <cell r="BE192" t="str">
            <v>NO</v>
          </cell>
          <cell r="BF192">
            <v>43277.714733796296</v>
          </cell>
          <cell r="BG192">
            <v>2</v>
          </cell>
          <cell r="BH192" t="str">
            <v>Validado Correctamente</v>
          </cell>
          <cell r="BI192" t="str">
            <v>NO</v>
          </cell>
          <cell r="BJ192">
            <v>43274.913506944446</v>
          </cell>
          <cell r="BK192" t="str">
            <v>CARGUE 0</v>
          </cell>
          <cell r="BL192" t="str">
            <v>Cargue en cero</v>
          </cell>
          <cell r="BM192" t="str">
            <v>NO</v>
          </cell>
          <cell r="BN192">
            <v>43277.671932870369</v>
          </cell>
          <cell r="BO192">
            <v>28</v>
          </cell>
          <cell r="BP192" t="str">
            <v>Validado Correctamente</v>
          </cell>
          <cell r="BQ192" t="str">
            <v>NO</v>
          </cell>
          <cell r="BR192" t="str">
            <v>Vacio</v>
          </cell>
          <cell r="BS192" t="str">
            <v>Vacio</v>
          </cell>
          <cell r="BT192" t="str">
            <v>Vacio</v>
          </cell>
          <cell r="BU192" t="str">
            <v>Vacio</v>
          </cell>
          <cell r="BV192">
            <v>43277.490081018521</v>
          </cell>
          <cell r="BW192">
            <v>72</v>
          </cell>
          <cell r="BX192" t="str">
            <v>Validado Correctamente</v>
          </cell>
          <cell r="BY192" t="str">
            <v>NO</v>
          </cell>
          <cell r="BZ192">
            <v>43280.903564814813</v>
          </cell>
          <cell r="CA192">
            <v>4</v>
          </cell>
          <cell r="CB192" t="str">
            <v>Validado Correctamente</v>
          </cell>
          <cell r="CC192" t="str">
            <v>NO</v>
          </cell>
          <cell r="CD192">
            <v>43278.480879629627</v>
          </cell>
          <cell r="CE192" t="str">
            <v>CARGUE 0</v>
          </cell>
          <cell r="CF192" t="str">
            <v>Cargue en cero</v>
          </cell>
          <cell r="CG192" t="str">
            <v>NO</v>
          </cell>
          <cell r="CH192">
            <v>43277.659872685188</v>
          </cell>
          <cell r="CI192">
            <v>53</v>
          </cell>
          <cell r="CJ192" t="str">
            <v>Validado Correctamente</v>
          </cell>
          <cell r="CK192" t="str">
            <v>NO</v>
          </cell>
          <cell r="CL192">
            <v>43278.599988425929</v>
          </cell>
          <cell r="CM192">
            <v>8</v>
          </cell>
          <cell r="CN192" t="str">
            <v>Validado Correctamente</v>
          </cell>
          <cell r="CO192" t="str">
            <v>NO</v>
          </cell>
          <cell r="CP192">
            <v>43277.708101851851</v>
          </cell>
          <cell r="CQ192">
            <v>27</v>
          </cell>
          <cell r="CR192" t="str">
            <v>Validado Correctamente</v>
          </cell>
          <cell r="CS192" t="str">
            <v>NO</v>
          </cell>
          <cell r="CT192">
            <v>43277.746331018519</v>
          </cell>
          <cell r="CU192" t="str">
            <v>CARGUE 0</v>
          </cell>
          <cell r="CV192" t="str">
            <v>Cargue en cero</v>
          </cell>
          <cell r="CW192" t="str">
            <v>NO</v>
          </cell>
        </row>
        <row r="193">
          <cell r="A193">
            <v>2849</v>
          </cell>
          <cell r="B193" t="str">
            <v>CORPORACION UNIVERSITARIA AUTONOMA DEL CAUCA</v>
          </cell>
          <cell r="C193" t="str">
            <v>PRIVADA</v>
          </cell>
          <cell r="D193" t="str">
            <v>Institución Universitaria/Escuela Tecnológica</v>
          </cell>
          <cell r="E193" t="str">
            <v>Vacio</v>
          </cell>
          <cell r="F193">
            <v>43238.36178240741</v>
          </cell>
          <cell r="G193">
            <v>540</v>
          </cell>
          <cell r="H193" t="str">
            <v>Validado Correctamente</v>
          </cell>
          <cell r="I193" t="str">
            <v>NO</v>
          </cell>
          <cell r="J193">
            <v>43237.756608796299</v>
          </cell>
          <cell r="K193">
            <v>481</v>
          </cell>
          <cell r="L193" t="str">
            <v>Validado Correctamente</v>
          </cell>
          <cell r="M193" t="str">
            <v>NO</v>
          </cell>
          <cell r="N193">
            <v>43236.635729166665</v>
          </cell>
          <cell r="O193">
            <v>465</v>
          </cell>
          <cell r="P193" t="str">
            <v>Validado Correctamente</v>
          </cell>
          <cell r="Q193" t="str">
            <v>NO</v>
          </cell>
          <cell r="R193">
            <v>43322.360196759262</v>
          </cell>
          <cell r="S193">
            <v>2905</v>
          </cell>
          <cell r="T193" t="str">
            <v>Validado Correctamente</v>
          </cell>
          <cell r="U193" t="str">
            <v>SI</v>
          </cell>
          <cell r="V193">
            <v>43311.781400462962</v>
          </cell>
          <cell r="W193">
            <v>170</v>
          </cell>
          <cell r="X193" t="str">
            <v>Validado Correctamente</v>
          </cell>
          <cell r="Y193" t="str">
            <v>NO</v>
          </cell>
          <cell r="Z193" t="str">
            <v>Vacio</v>
          </cell>
          <cell r="AA193" t="str">
            <v>Vacio</v>
          </cell>
          <cell r="AB193" t="str">
            <v>Vacio</v>
          </cell>
          <cell r="AC193" t="str">
            <v>Vacio</v>
          </cell>
          <cell r="AD193">
            <v>43280.723078703704</v>
          </cell>
          <cell r="AE193">
            <v>1</v>
          </cell>
          <cell r="AF193" t="str">
            <v>Validado Correctamente</v>
          </cell>
          <cell r="AG193" t="str">
            <v>NO</v>
          </cell>
          <cell r="AH193">
            <v>43280.912141203706</v>
          </cell>
          <cell r="AI193">
            <v>208</v>
          </cell>
          <cell r="AJ193" t="str">
            <v>Validado Correctamente</v>
          </cell>
          <cell r="AK193" t="str">
            <v>NO</v>
          </cell>
          <cell r="AL193">
            <v>43278.768159722225</v>
          </cell>
          <cell r="AM193" t="str">
            <v>CARGUE 0</v>
          </cell>
          <cell r="AN193" t="str">
            <v>Cargue en cero</v>
          </cell>
          <cell r="AO193" t="str">
            <v>NO</v>
          </cell>
          <cell r="AP193">
            <v>43280.428726851853</v>
          </cell>
          <cell r="AQ193" t="str">
            <v>CARGUE 0</v>
          </cell>
          <cell r="AR193" t="str">
            <v>Cargue en cero</v>
          </cell>
          <cell r="AS193" t="str">
            <v>NO</v>
          </cell>
          <cell r="AT193">
            <v>43278.7887962963</v>
          </cell>
          <cell r="AU193">
            <v>3</v>
          </cell>
          <cell r="AV193" t="str">
            <v>Validado Correctamente</v>
          </cell>
          <cell r="AW193" t="str">
            <v>NO</v>
          </cell>
          <cell r="AX193">
            <v>43278.768078703702</v>
          </cell>
          <cell r="AY193" t="str">
            <v>CARGUE 0</v>
          </cell>
          <cell r="AZ193" t="str">
            <v>Cargue en cero</v>
          </cell>
          <cell r="BA193" t="str">
            <v>NO</v>
          </cell>
          <cell r="BB193">
            <v>43280.432060185187</v>
          </cell>
          <cell r="BC193" t="str">
            <v>CARGUE 0</v>
          </cell>
          <cell r="BD193" t="str">
            <v>Cargue en cero</v>
          </cell>
          <cell r="BE193" t="str">
            <v>NO</v>
          </cell>
          <cell r="BF193">
            <v>43280.431608796294</v>
          </cell>
          <cell r="BG193" t="str">
            <v>CARGUE 0</v>
          </cell>
          <cell r="BH193" t="str">
            <v>Cargue en cero</v>
          </cell>
          <cell r="BI193" t="str">
            <v>NO</v>
          </cell>
          <cell r="BJ193">
            <v>43278.794074074074</v>
          </cell>
          <cell r="BK193" t="str">
            <v>CARGUE 0</v>
          </cell>
          <cell r="BL193" t="str">
            <v>Cargue en cero</v>
          </cell>
          <cell r="BM193" t="str">
            <v>NO</v>
          </cell>
          <cell r="BN193">
            <v>43278.698622685188</v>
          </cell>
          <cell r="BO193">
            <v>3</v>
          </cell>
          <cell r="BP193" t="str">
            <v>Validado Correctamente</v>
          </cell>
          <cell r="BQ193" t="str">
            <v>NO</v>
          </cell>
          <cell r="BR193">
            <v>43276.36409722222</v>
          </cell>
          <cell r="BS193" t="str">
            <v>CARGUE 0</v>
          </cell>
          <cell r="BT193" t="str">
            <v>Cargue en cero</v>
          </cell>
          <cell r="BU193" t="str">
            <v>NO</v>
          </cell>
          <cell r="BV193">
            <v>43278.474340277775</v>
          </cell>
          <cell r="BW193">
            <v>47</v>
          </cell>
          <cell r="BX193" t="str">
            <v>Validado Correctamente</v>
          </cell>
          <cell r="BY193" t="str">
            <v>NO</v>
          </cell>
          <cell r="BZ193">
            <v>43278.763668981483</v>
          </cell>
          <cell r="CA193">
            <v>9</v>
          </cell>
          <cell r="CB193" t="str">
            <v>Validado Correctamente</v>
          </cell>
          <cell r="CC193" t="str">
            <v>NO</v>
          </cell>
          <cell r="CD193">
            <v>43278.431203703702</v>
          </cell>
          <cell r="CE193">
            <v>6</v>
          </cell>
          <cell r="CF193" t="str">
            <v>Validado Correctamente</v>
          </cell>
          <cell r="CG193" t="str">
            <v>NO</v>
          </cell>
          <cell r="CH193">
            <v>43278.484618055554</v>
          </cell>
          <cell r="CI193">
            <v>4</v>
          </cell>
          <cell r="CJ193" t="str">
            <v>Validado Correctamente</v>
          </cell>
          <cell r="CK193" t="str">
            <v>NO</v>
          </cell>
          <cell r="CL193">
            <v>43280.720983796295</v>
          </cell>
          <cell r="CM193" t="str">
            <v>CARGUE 0</v>
          </cell>
          <cell r="CN193" t="str">
            <v>Cargue en cero</v>
          </cell>
          <cell r="CO193" t="str">
            <v>NO</v>
          </cell>
          <cell r="CP193">
            <v>43278.622013888889</v>
          </cell>
          <cell r="CQ193" t="str">
            <v>CARGUE 0</v>
          </cell>
          <cell r="CR193" t="str">
            <v>Cargue en cero</v>
          </cell>
          <cell r="CS193" t="str">
            <v>NO</v>
          </cell>
          <cell r="CT193">
            <v>43280.721168981479</v>
          </cell>
          <cell r="CU193" t="str">
            <v>CARGUE 0</v>
          </cell>
          <cell r="CV193" t="str">
            <v>Cargue en cero</v>
          </cell>
          <cell r="CW193" t="str">
            <v>NO</v>
          </cell>
        </row>
        <row r="194">
          <cell r="A194">
            <v>2850</v>
          </cell>
          <cell r="B194" t="str">
            <v>CORPORACION UNIVERSITARIA ANTONIO JOSE DE SUCRE - CORPOSUCRE</v>
          </cell>
          <cell r="C194" t="str">
            <v>PRIVADA</v>
          </cell>
          <cell r="D194" t="str">
            <v>Institución Universitaria/Escuela Tecnológica</v>
          </cell>
          <cell r="E194" t="str">
            <v>Vacio</v>
          </cell>
          <cell r="F194">
            <v>43259.434594907405</v>
          </cell>
          <cell r="G194">
            <v>1077</v>
          </cell>
          <cell r="H194" t="str">
            <v>Validado Correctamente</v>
          </cell>
          <cell r="I194" t="str">
            <v>NO</v>
          </cell>
          <cell r="J194">
            <v>43259.455243055556</v>
          </cell>
          <cell r="K194">
            <v>1026</v>
          </cell>
          <cell r="L194" t="str">
            <v>Validado Correctamente</v>
          </cell>
          <cell r="M194" t="str">
            <v>NO</v>
          </cell>
          <cell r="N194">
            <v>43259.459085648145</v>
          </cell>
          <cell r="O194">
            <v>766</v>
          </cell>
          <cell r="P194" t="str">
            <v>Validado Correctamente</v>
          </cell>
          <cell r="Q194" t="str">
            <v>NO</v>
          </cell>
          <cell r="R194">
            <v>43320.648715277777</v>
          </cell>
          <cell r="S194">
            <v>3737</v>
          </cell>
          <cell r="T194" t="str">
            <v>Validado Correctamente</v>
          </cell>
          <cell r="U194" t="str">
            <v>SI</v>
          </cell>
          <cell r="V194">
            <v>43298.604247685187</v>
          </cell>
          <cell r="W194">
            <v>135</v>
          </cell>
          <cell r="X194" t="str">
            <v>Validado Correctamente</v>
          </cell>
          <cell r="Y194" t="str">
            <v>NO</v>
          </cell>
          <cell r="Z194">
            <v>43087.655057870368</v>
          </cell>
          <cell r="AA194">
            <v>15</v>
          </cell>
          <cell r="AB194" t="str">
            <v>Validado Correctamente</v>
          </cell>
          <cell r="AC194" t="str">
            <v>SI</v>
          </cell>
          <cell r="AD194">
            <v>43259.394930555558</v>
          </cell>
          <cell r="AE194">
            <v>1</v>
          </cell>
          <cell r="AF194" t="str">
            <v>Validado Correctamente</v>
          </cell>
          <cell r="AG194" t="str">
            <v>NO</v>
          </cell>
          <cell r="AH194">
            <v>43440.745000000003</v>
          </cell>
          <cell r="AI194">
            <v>159</v>
          </cell>
          <cell r="AJ194" t="str">
            <v>Validado Correctamente</v>
          </cell>
          <cell r="AK194" t="str">
            <v>SI</v>
          </cell>
          <cell r="AL194">
            <v>43259.647557870368</v>
          </cell>
          <cell r="AM194">
            <v>3</v>
          </cell>
          <cell r="AN194" t="str">
            <v>Validado Correctamente</v>
          </cell>
          <cell r="AO194" t="str">
            <v>NO</v>
          </cell>
          <cell r="AP194">
            <v>43270.484664351854</v>
          </cell>
          <cell r="AQ194" t="str">
            <v>CARGUE 0</v>
          </cell>
          <cell r="AR194" t="str">
            <v>Cargue en cero</v>
          </cell>
          <cell r="AS194" t="str">
            <v>NO</v>
          </cell>
          <cell r="AT194">
            <v>43259.626620370371</v>
          </cell>
          <cell r="AU194">
            <v>1</v>
          </cell>
          <cell r="AV194" t="str">
            <v>Validado Correctamente</v>
          </cell>
          <cell r="AW194" t="str">
            <v>NO</v>
          </cell>
          <cell r="AX194">
            <v>43270.484861111108</v>
          </cell>
          <cell r="AY194" t="str">
            <v>CARGUE 0</v>
          </cell>
          <cell r="AZ194" t="str">
            <v>Cargue en cero</v>
          </cell>
          <cell r="BA194" t="str">
            <v>NO</v>
          </cell>
          <cell r="BB194">
            <v>43259.658009259256</v>
          </cell>
          <cell r="BC194">
            <v>1</v>
          </cell>
          <cell r="BD194" t="str">
            <v>Validado Correctamente</v>
          </cell>
          <cell r="BE194" t="str">
            <v>NO</v>
          </cell>
          <cell r="BF194">
            <v>43270.485439814816</v>
          </cell>
          <cell r="BG194" t="str">
            <v>CARGUE 0</v>
          </cell>
          <cell r="BH194" t="str">
            <v>Cargue en cero</v>
          </cell>
          <cell r="BI194" t="str">
            <v>NO</v>
          </cell>
          <cell r="BJ194">
            <v>43270.4841087963</v>
          </cell>
          <cell r="BK194" t="str">
            <v>CARGUE 0</v>
          </cell>
          <cell r="BL194" t="str">
            <v>Cargue en cero</v>
          </cell>
          <cell r="BM194" t="str">
            <v>NO</v>
          </cell>
          <cell r="BN194">
            <v>43270.48364583333</v>
          </cell>
          <cell r="BO194" t="str">
            <v>CARGUE 0</v>
          </cell>
          <cell r="BP194" t="str">
            <v>Cargue en cero</v>
          </cell>
          <cell r="BQ194" t="str">
            <v>NO</v>
          </cell>
          <cell r="BR194">
            <v>43259.594884259262</v>
          </cell>
          <cell r="BS194">
            <v>11</v>
          </cell>
          <cell r="BT194" t="str">
            <v>Validado Correctamente</v>
          </cell>
          <cell r="BU194" t="str">
            <v>NO</v>
          </cell>
          <cell r="BV194">
            <v>43257.375983796293</v>
          </cell>
          <cell r="BW194">
            <v>20</v>
          </cell>
          <cell r="BX194" t="str">
            <v>Validado Correctamente</v>
          </cell>
          <cell r="BY194" t="str">
            <v>NO</v>
          </cell>
          <cell r="BZ194">
            <v>43269.443506944444</v>
          </cell>
          <cell r="CA194">
            <v>28</v>
          </cell>
          <cell r="CB194" t="str">
            <v>Validado Correctamente</v>
          </cell>
          <cell r="CC194" t="str">
            <v>NO</v>
          </cell>
          <cell r="CD194">
            <v>43269.683807870373</v>
          </cell>
          <cell r="CE194" t="str">
            <v>CARGUE 0</v>
          </cell>
          <cell r="CF194" t="str">
            <v>Cargue en cero</v>
          </cell>
          <cell r="CG194" t="str">
            <v>NO</v>
          </cell>
          <cell r="CH194">
            <v>43263.472951388889</v>
          </cell>
          <cell r="CI194">
            <v>5</v>
          </cell>
          <cell r="CJ194" t="str">
            <v>Validado Correctamente</v>
          </cell>
          <cell r="CK194" t="str">
            <v>NO</v>
          </cell>
          <cell r="CL194">
            <v>43264.694814814815</v>
          </cell>
          <cell r="CM194">
            <v>6</v>
          </cell>
          <cell r="CN194" t="str">
            <v>Validado Correctamente</v>
          </cell>
          <cell r="CO194" t="str">
            <v>NO</v>
          </cell>
          <cell r="CP194">
            <v>43264.463923611111</v>
          </cell>
          <cell r="CQ194">
            <v>2</v>
          </cell>
          <cell r="CR194" t="str">
            <v>Validado Correctamente</v>
          </cell>
          <cell r="CS194" t="str">
            <v>NO</v>
          </cell>
          <cell r="CT194">
            <v>43269.688113425924</v>
          </cell>
          <cell r="CU194">
            <v>13</v>
          </cell>
          <cell r="CV194" t="str">
            <v>Validado Correctamente</v>
          </cell>
          <cell r="CW194" t="str">
            <v>NO</v>
          </cell>
        </row>
        <row r="195">
          <cell r="A195">
            <v>2901</v>
          </cell>
          <cell r="B195" t="str">
            <v>ESCUELA DE INTELIGENCIA Y CONTRAINTELIGENCIA BRIGADIER GENERAL RICARDO CHARRY SOLANO</v>
          </cell>
          <cell r="C195" t="str">
            <v>PUBLICA</v>
          </cell>
          <cell r="D195" t="str">
            <v>Institución Universitaria/Escuela Tecnológica</v>
          </cell>
          <cell r="E195" t="str">
            <v>Vacio</v>
          </cell>
          <cell r="F195">
            <v>43228.494039351855</v>
          </cell>
          <cell r="G195">
            <v>82</v>
          </cell>
          <cell r="H195" t="str">
            <v>Validado Correctamente</v>
          </cell>
          <cell r="I195" t="str">
            <v>NO</v>
          </cell>
          <cell r="J195">
            <v>43228.562465277777</v>
          </cell>
          <cell r="K195">
            <v>82</v>
          </cell>
          <cell r="L195" t="str">
            <v>Validado Correctamente</v>
          </cell>
          <cell r="M195" t="str">
            <v>NO</v>
          </cell>
          <cell r="N195">
            <v>43410.622800925928</v>
          </cell>
          <cell r="O195">
            <v>72</v>
          </cell>
          <cell r="P195" t="str">
            <v>Validado Correctamente</v>
          </cell>
          <cell r="Q195" t="str">
            <v>SI</v>
          </cell>
          <cell r="R195">
            <v>43313.345416666663</v>
          </cell>
          <cell r="S195">
            <v>189</v>
          </cell>
          <cell r="T195" t="str">
            <v>Validado Correctamente</v>
          </cell>
          <cell r="U195" t="str">
            <v>SI</v>
          </cell>
          <cell r="V195">
            <v>43313.409641203703</v>
          </cell>
          <cell r="W195">
            <v>184</v>
          </cell>
          <cell r="X195" t="str">
            <v>Validado Correctamente</v>
          </cell>
          <cell r="Y195" t="str">
            <v>SI</v>
          </cell>
          <cell r="Z195">
            <v>42982.503437500003</v>
          </cell>
          <cell r="AA195">
            <v>8</v>
          </cell>
          <cell r="AB195" t="str">
            <v>Validado Correctamente</v>
          </cell>
          <cell r="AC195" t="str">
            <v>NO</v>
          </cell>
          <cell r="AD195">
            <v>43237.66715277778</v>
          </cell>
          <cell r="AE195">
            <v>1</v>
          </cell>
          <cell r="AF195" t="str">
            <v>Validado Correctamente</v>
          </cell>
          <cell r="AG195" t="str">
            <v>NO</v>
          </cell>
          <cell r="AH195">
            <v>43203.392789351848</v>
          </cell>
          <cell r="AI195">
            <v>52</v>
          </cell>
          <cell r="AJ195" t="str">
            <v>Validado Correctamente</v>
          </cell>
          <cell r="AK195" t="str">
            <v>NO</v>
          </cell>
          <cell r="AL195">
            <v>43353.316053240742</v>
          </cell>
          <cell r="AM195" t="str">
            <v>CARGUE 0</v>
          </cell>
          <cell r="AN195" t="str">
            <v>Cargue en cero</v>
          </cell>
          <cell r="AO195" t="str">
            <v>SI</v>
          </cell>
          <cell r="AP195">
            <v>43353.315891203703</v>
          </cell>
          <cell r="AQ195" t="str">
            <v>CARGUE 0</v>
          </cell>
          <cell r="AR195" t="str">
            <v>Cargue en cero</v>
          </cell>
          <cell r="AS195" t="str">
            <v>SI</v>
          </cell>
          <cell r="AT195">
            <v>43353.315995370373</v>
          </cell>
          <cell r="AU195" t="str">
            <v>CARGUE 0</v>
          </cell>
          <cell r="AV195" t="str">
            <v>Cargue en cero</v>
          </cell>
          <cell r="AW195" t="str">
            <v>SI</v>
          </cell>
          <cell r="AX195">
            <v>43353.316134259258</v>
          </cell>
          <cell r="AY195" t="str">
            <v>CARGUE 0</v>
          </cell>
          <cell r="AZ195" t="str">
            <v>Cargue en cero</v>
          </cell>
          <cell r="BA195" t="str">
            <v>SI</v>
          </cell>
          <cell r="BB195">
            <v>43353.316203703704</v>
          </cell>
          <cell r="BC195" t="str">
            <v>CARGUE 0</v>
          </cell>
          <cell r="BD195" t="str">
            <v>Cargue en cero</v>
          </cell>
          <cell r="BE195" t="str">
            <v>SI</v>
          </cell>
          <cell r="BF195">
            <v>43353.316296296296</v>
          </cell>
          <cell r="BG195" t="str">
            <v>CARGUE 0</v>
          </cell>
          <cell r="BH195" t="str">
            <v>Cargue en cero</v>
          </cell>
          <cell r="BI195" t="str">
            <v>SI</v>
          </cell>
          <cell r="BJ195">
            <v>43353.316400462965</v>
          </cell>
          <cell r="BK195" t="str">
            <v>CARGUE 0</v>
          </cell>
          <cell r="BL195" t="str">
            <v>Cargue en cero</v>
          </cell>
          <cell r="BM195" t="str">
            <v>SI</v>
          </cell>
          <cell r="BN195">
            <v>43353.315775462965</v>
          </cell>
          <cell r="BO195" t="str">
            <v>CARGUE 0</v>
          </cell>
          <cell r="BP195" t="str">
            <v>Cargue en cero</v>
          </cell>
          <cell r="BQ195" t="str">
            <v>SI</v>
          </cell>
          <cell r="BR195">
            <v>43292.339409722219</v>
          </cell>
          <cell r="BS195">
            <v>3</v>
          </cell>
          <cell r="BT195" t="str">
            <v>Validado Correctamente</v>
          </cell>
          <cell r="BU195" t="str">
            <v>SI</v>
          </cell>
          <cell r="BV195">
            <v>43251.643518518518</v>
          </cell>
          <cell r="BW195">
            <v>27</v>
          </cell>
          <cell r="BX195" t="str">
            <v>Validado Correctamente</v>
          </cell>
          <cell r="BY195" t="str">
            <v>NO</v>
          </cell>
          <cell r="BZ195">
            <v>43223.512731481482</v>
          </cell>
          <cell r="CA195">
            <v>4</v>
          </cell>
          <cell r="CB195" t="str">
            <v>Validado Correctamente</v>
          </cell>
          <cell r="CC195" t="str">
            <v>NO</v>
          </cell>
          <cell r="CD195">
            <v>43353.313518518517</v>
          </cell>
          <cell r="CE195" t="str">
            <v>CARGUE 0</v>
          </cell>
          <cell r="CF195" t="str">
            <v>Cargue en cero</v>
          </cell>
          <cell r="CG195" t="str">
            <v>SI</v>
          </cell>
          <cell r="CH195">
            <v>43432.540347222224</v>
          </cell>
          <cell r="CI195" t="str">
            <v>CARGUE 0</v>
          </cell>
          <cell r="CJ195" t="str">
            <v>Validado Correctamente</v>
          </cell>
          <cell r="CK195" t="str">
            <v>SI</v>
          </cell>
          <cell r="CL195">
            <v>43244.698541666665</v>
          </cell>
          <cell r="CM195">
            <v>0</v>
          </cell>
          <cell r="CN195" t="str">
            <v>Validado Correctamente</v>
          </cell>
          <cell r="CO195" t="str">
            <v>NO</v>
          </cell>
          <cell r="CP195">
            <v>43353.313726851855</v>
          </cell>
          <cell r="CQ195" t="str">
            <v>CARGUE 0</v>
          </cell>
          <cell r="CR195" t="str">
            <v>Cargue en cero</v>
          </cell>
          <cell r="CS195" t="str">
            <v>SI</v>
          </cell>
          <cell r="CT195">
            <v>43353.313854166663</v>
          </cell>
          <cell r="CU195" t="str">
            <v>CARGUE 0</v>
          </cell>
          <cell r="CV195" t="str">
            <v>Cargue en cero</v>
          </cell>
          <cell r="CW195" t="str">
            <v>SI</v>
          </cell>
        </row>
        <row r="196">
          <cell r="A196">
            <v>2902</v>
          </cell>
          <cell r="B196" t="str">
            <v>ESCUELA DE LOGISTICA</v>
          </cell>
          <cell r="C196" t="str">
            <v>PUBLICA</v>
          </cell>
          <cell r="D196" t="str">
            <v>Institución Universitaria/Escuela Tecnológica</v>
          </cell>
          <cell r="E196" t="str">
            <v>Vacio</v>
          </cell>
          <cell r="F196">
            <v>43354.662210648145</v>
          </cell>
          <cell r="G196">
            <v>78</v>
          </cell>
          <cell r="H196" t="str">
            <v>Validado Correctamente</v>
          </cell>
          <cell r="I196" t="str">
            <v>SI</v>
          </cell>
          <cell r="J196">
            <v>43208.8437037037</v>
          </cell>
          <cell r="K196">
            <v>76</v>
          </cell>
          <cell r="L196" t="str">
            <v>Validado Correctamente</v>
          </cell>
          <cell r="M196" t="str">
            <v>NO</v>
          </cell>
          <cell r="N196">
            <v>43208.872511574074</v>
          </cell>
          <cell r="O196">
            <v>76</v>
          </cell>
          <cell r="P196" t="str">
            <v>Validado Correctamente</v>
          </cell>
          <cell r="Q196" t="str">
            <v>NO</v>
          </cell>
          <cell r="R196">
            <v>43336.730740740742</v>
          </cell>
          <cell r="S196">
            <v>259</v>
          </cell>
          <cell r="T196" t="str">
            <v>Validado Correctamente</v>
          </cell>
          <cell r="U196" t="str">
            <v>SI</v>
          </cell>
          <cell r="V196">
            <v>43258.674259259256</v>
          </cell>
          <cell r="W196">
            <v>50</v>
          </cell>
          <cell r="X196" t="str">
            <v>Validado Correctamente</v>
          </cell>
          <cell r="Y196" t="str">
            <v>NO</v>
          </cell>
          <cell r="Z196" t="str">
            <v>Vacio</v>
          </cell>
          <cell r="AA196" t="str">
            <v>Vacio</v>
          </cell>
          <cell r="AB196" t="str">
            <v>Vacio</v>
          </cell>
          <cell r="AC196" t="str">
            <v>Vacio</v>
          </cell>
          <cell r="AD196" t="str">
            <v>Vacio</v>
          </cell>
          <cell r="AE196" t="str">
            <v>Vacio</v>
          </cell>
          <cell r="AF196" t="str">
            <v>Vacio</v>
          </cell>
          <cell r="AG196" t="str">
            <v>Vacio</v>
          </cell>
          <cell r="AH196">
            <v>43383.522013888891</v>
          </cell>
          <cell r="AI196">
            <v>29</v>
          </cell>
          <cell r="AJ196" t="str">
            <v>Validado Correctamente</v>
          </cell>
          <cell r="AK196" t="str">
            <v>SI</v>
          </cell>
          <cell r="AL196">
            <v>43206.820428240739</v>
          </cell>
          <cell r="AM196" t="str">
            <v>CARGUE 0</v>
          </cell>
          <cell r="AN196" t="str">
            <v>Cargue en cero</v>
          </cell>
          <cell r="AO196" t="str">
            <v>NO</v>
          </cell>
          <cell r="AP196">
            <v>43206.817673611113</v>
          </cell>
          <cell r="AQ196" t="str">
            <v>CARGUE 0</v>
          </cell>
          <cell r="AR196" t="str">
            <v>Cargue en cero</v>
          </cell>
          <cell r="AS196" t="str">
            <v>NO</v>
          </cell>
          <cell r="AT196">
            <v>43206.817847222221</v>
          </cell>
          <cell r="AU196" t="str">
            <v>CARGUE 0</v>
          </cell>
          <cell r="AV196" t="str">
            <v>Cargue en cero</v>
          </cell>
          <cell r="AW196" t="str">
            <v>NO</v>
          </cell>
          <cell r="AX196">
            <v>43206.82167824074</v>
          </cell>
          <cell r="AY196" t="str">
            <v>CARGUE 0</v>
          </cell>
          <cell r="AZ196" t="str">
            <v>Cargue en cero</v>
          </cell>
          <cell r="BA196" t="str">
            <v>NO</v>
          </cell>
          <cell r="BB196">
            <v>43206.821261574078</v>
          </cell>
          <cell r="BC196" t="str">
            <v>CARGUE 0</v>
          </cell>
          <cell r="BD196" t="str">
            <v>Cargue en cero</v>
          </cell>
          <cell r="BE196" t="str">
            <v>NO</v>
          </cell>
          <cell r="BF196">
            <v>43206.822175925925</v>
          </cell>
          <cell r="BG196" t="str">
            <v>CARGUE 0</v>
          </cell>
          <cell r="BH196" t="str">
            <v>Cargue en cero</v>
          </cell>
          <cell r="BI196" t="str">
            <v>NO</v>
          </cell>
          <cell r="BJ196">
            <v>43206.822384259256</v>
          </cell>
          <cell r="BK196" t="str">
            <v>CARGUE 0</v>
          </cell>
          <cell r="BL196" t="str">
            <v>Cargue en cero</v>
          </cell>
          <cell r="BM196" t="str">
            <v>NO</v>
          </cell>
          <cell r="BN196">
            <v>43206.817453703705</v>
          </cell>
          <cell r="BO196" t="str">
            <v>CARGUE 0</v>
          </cell>
          <cell r="BP196" t="str">
            <v>Cargue en cero</v>
          </cell>
          <cell r="BQ196" t="str">
            <v>NO</v>
          </cell>
          <cell r="BR196" t="str">
            <v>Vacio</v>
          </cell>
          <cell r="BS196" t="str">
            <v>Vacio</v>
          </cell>
          <cell r="BT196" t="str">
            <v>Vacio</v>
          </cell>
          <cell r="BU196" t="str">
            <v>Vacio</v>
          </cell>
          <cell r="BV196">
            <v>43371.66878472222</v>
          </cell>
          <cell r="BW196">
            <v>6</v>
          </cell>
          <cell r="BX196" t="str">
            <v>Validado Correctamente</v>
          </cell>
          <cell r="BY196" t="str">
            <v>SI</v>
          </cell>
          <cell r="BZ196">
            <v>43375.671782407408</v>
          </cell>
          <cell r="CA196" t="str">
            <v>CARGUE 0</v>
          </cell>
          <cell r="CB196" t="str">
            <v>Validado Correctamente</v>
          </cell>
          <cell r="CC196" t="str">
            <v>SI</v>
          </cell>
          <cell r="CD196">
            <v>43206.82309027778</v>
          </cell>
          <cell r="CE196" t="str">
            <v>CARGUE 0</v>
          </cell>
          <cell r="CF196" t="str">
            <v>Cargue en cero</v>
          </cell>
          <cell r="CG196" t="str">
            <v>NO</v>
          </cell>
          <cell r="CH196">
            <v>43206.816793981481</v>
          </cell>
          <cell r="CI196" t="str">
            <v>CARGUE 0</v>
          </cell>
          <cell r="CJ196" t="str">
            <v>Cargue en cero</v>
          </cell>
          <cell r="CK196" t="str">
            <v>NO</v>
          </cell>
          <cell r="CL196">
            <v>43206.823819444442</v>
          </cell>
          <cell r="CM196" t="str">
            <v>CARGUE 0</v>
          </cell>
          <cell r="CN196" t="str">
            <v>Cargue en cero</v>
          </cell>
          <cell r="CO196" t="str">
            <v>NO</v>
          </cell>
          <cell r="CP196">
            <v>43206.823472222219</v>
          </cell>
          <cell r="CQ196" t="str">
            <v>CARGUE 0</v>
          </cell>
          <cell r="CR196" t="str">
            <v>Cargue en cero</v>
          </cell>
          <cell r="CS196" t="str">
            <v>NO</v>
          </cell>
          <cell r="CT196">
            <v>43206.824016203704</v>
          </cell>
          <cell r="CU196" t="str">
            <v>CARGUE 0</v>
          </cell>
          <cell r="CV196" t="str">
            <v>Cargue en cero</v>
          </cell>
          <cell r="CW196" t="str">
            <v>NO</v>
          </cell>
        </row>
        <row r="197">
          <cell r="A197">
            <v>2903</v>
          </cell>
          <cell r="B197" t="str">
            <v>ESCUELA DE COMUNICACIONES</v>
          </cell>
          <cell r="C197" t="str">
            <v>PUBLICA</v>
          </cell>
          <cell r="D197" t="str">
            <v>Institución Universitaria/Escuela Tecnológica</v>
          </cell>
          <cell r="E197" t="str">
            <v>Vacio</v>
          </cell>
          <cell r="F197">
            <v>43224.483240740738</v>
          </cell>
          <cell r="G197">
            <v>26</v>
          </cell>
          <cell r="H197" t="str">
            <v>Validado Correctamente</v>
          </cell>
          <cell r="I197" t="str">
            <v>NO</v>
          </cell>
          <cell r="J197">
            <v>43227.339687500003</v>
          </cell>
          <cell r="K197">
            <v>26</v>
          </cell>
          <cell r="L197" t="str">
            <v>Validado Correctamente</v>
          </cell>
          <cell r="M197" t="str">
            <v>NO</v>
          </cell>
          <cell r="N197">
            <v>43227.50571759259</v>
          </cell>
          <cell r="O197">
            <v>26</v>
          </cell>
          <cell r="P197" t="str">
            <v>Validado Correctamente</v>
          </cell>
          <cell r="Q197" t="str">
            <v>NO</v>
          </cell>
          <cell r="R197">
            <v>43230.420891203707</v>
          </cell>
          <cell r="S197">
            <v>203</v>
          </cell>
          <cell r="T197" t="str">
            <v>Validado Correctamente</v>
          </cell>
          <cell r="U197" t="str">
            <v>NO</v>
          </cell>
          <cell r="V197">
            <v>43258.426203703704</v>
          </cell>
          <cell r="W197">
            <v>49</v>
          </cell>
          <cell r="X197" t="str">
            <v>Validado Correctamente</v>
          </cell>
          <cell r="Y197" t="str">
            <v>NO</v>
          </cell>
          <cell r="Z197">
            <v>42989.374548611115</v>
          </cell>
          <cell r="AA197">
            <v>5</v>
          </cell>
          <cell r="AB197" t="str">
            <v>Validado Correctamente</v>
          </cell>
          <cell r="AC197" t="str">
            <v>NO</v>
          </cell>
          <cell r="AD197">
            <v>43257.617974537039</v>
          </cell>
          <cell r="AE197">
            <v>1</v>
          </cell>
          <cell r="AF197" t="str">
            <v>Validado Correctamente</v>
          </cell>
          <cell r="AG197" t="str">
            <v>NO</v>
          </cell>
          <cell r="AH197">
            <v>43265.683229166665</v>
          </cell>
          <cell r="AI197">
            <v>46</v>
          </cell>
          <cell r="AJ197" t="str">
            <v>Validado Correctamente</v>
          </cell>
          <cell r="AK197" t="str">
            <v>NO</v>
          </cell>
          <cell r="AL197">
            <v>43278.623171296298</v>
          </cell>
          <cell r="AM197" t="str">
            <v>CARGUE 0</v>
          </cell>
          <cell r="AN197" t="str">
            <v>Cargue en cero</v>
          </cell>
          <cell r="AO197" t="str">
            <v>NO</v>
          </cell>
          <cell r="AP197">
            <v>43278.622939814813</v>
          </cell>
          <cell r="AQ197" t="str">
            <v>CARGUE 0</v>
          </cell>
          <cell r="AR197" t="str">
            <v>Cargue en cero</v>
          </cell>
          <cell r="AS197" t="str">
            <v>NO</v>
          </cell>
          <cell r="AT197">
            <v>43278.623032407406</v>
          </cell>
          <cell r="AU197" t="str">
            <v>CARGUE 0</v>
          </cell>
          <cell r="AV197" t="str">
            <v>Cargue en cero</v>
          </cell>
          <cell r="AW197" t="str">
            <v>NO</v>
          </cell>
          <cell r="AX197">
            <v>43278.623333333337</v>
          </cell>
          <cell r="AY197" t="str">
            <v>CARGUE 0</v>
          </cell>
          <cell r="AZ197" t="str">
            <v>Cargue en cero</v>
          </cell>
          <cell r="BA197" t="str">
            <v>NO</v>
          </cell>
          <cell r="BB197">
            <v>43278.623425925929</v>
          </cell>
          <cell r="BC197" t="str">
            <v>CARGUE 0</v>
          </cell>
          <cell r="BD197" t="str">
            <v>Cargue en cero</v>
          </cell>
          <cell r="BE197" t="str">
            <v>NO</v>
          </cell>
          <cell r="BF197">
            <v>43278.623541666668</v>
          </cell>
          <cell r="BG197" t="str">
            <v>CARGUE 0</v>
          </cell>
          <cell r="BH197" t="str">
            <v>Cargue en cero</v>
          </cell>
          <cell r="BI197" t="str">
            <v>NO</v>
          </cell>
          <cell r="BJ197">
            <v>43278.62363425926</v>
          </cell>
          <cell r="BK197" t="str">
            <v>CARGUE 0</v>
          </cell>
          <cell r="BL197" t="str">
            <v>Cargue en cero</v>
          </cell>
          <cell r="BM197" t="str">
            <v>NO</v>
          </cell>
          <cell r="BN197">
            <v>43278.622673611113</v>
          </cell>
          <cell r="BO197" t="str">
            <v>CARGUE 0</v>
          </cell>
          <cell r="BP197" t="str">
            <v>Cargue en cero</v>
          </cell>
          <cell r="BQ197" t="str">
            <v>NO</v>
          </cell>
          <cell r="BR197" t="str">
            <v>Vacio</v>
          </cell>
          <cell r="BS197" t="str">
            <v>Vacio</v>
          </cell>
          <cell r="BT197" t="str">
            <v>Vacio</v>
          </cell>
          <cell r="BU197" t="str">
            <v>Vacio</v>
          </cell>
          <cell r="BV197">
            <v>43263.641712962963</v>
          </cell>
          <cell r="BW197">
            <v>25</v>
          </cell>
          <cell r="BX197" t="str">
            <v>Validado Correctamente</v>
          </cell>
          <cell r="BY197" t="str">
            <v>NO</v>
          </cell>
          <cell r="BZ197">
            <v>43273.616712962961</v>
          </cell>
          <cell r="CA197">
            <v>1</v>
          </cell>
          <cell r="CB197" t="str">
            <v>Validado Correctamente</v>
          </cell>
          <cell r="CC197" t="str">
            <v>NO</v>
          </cell>
          <cell r="CD197">
            <v>43278.62703703704</v>
          </cell>
          <cell r="CE197" t="str">
            <v>CARGUE 0</v>
          </cell>
          <cell r="CF197" t="str">
            <v>Cargue en cero</v>
          </cell>
          <cell r="CG197" t="str">
            <v>NO</v>
          </cell>
          <cell r="CH197">
            <v>43278.619166666664</v>
          </cell>
          <cell r="CI197" t="str">
            <v>CARGUE 0</v>
          </cell>
          <cell r="CJ197" t="str">
            <v>Cargue en cero</v>
          </cell>
          <cell r="CK197" t="str">
            <v>NO</v>
          </cell>
          <cell r="CL197">
            <v>43278.62771990741</v>
          </cell>
          <cell r="CM197" t="str">
            <v>CARGUE 0</v>
          </cell>
          <cell r="CN197" t="str">
            <v>Cargue en cero</v>
          </cell>
          <cell r="CO197" t="str">
            <v>NO</v>
          </cell>
          <cell r="CP197">
            <v>43278.631041666667</v>
          </cell>
          <cell r="CQ197" t="str">
            <v>CARGUE 0</v>
          </cell>
          <cell r="CR197" t="str">
            <v>Cargue en cero</v>
          </cell>
          <cell r="CS197" t="str">
            <v>NO</v>
          </cell>
          <cell r="CT197">
            <v>43278.631284722222</v>
          </cell>
          <cell r="CU197" t="str">
            <v>CARGUE 0</v>
          </cell>
          <cell r="CV197" t="str">
            <v>Cargue en cero</v>
          </cell>
          <cell r="CW197" t="str">
            <v>NO</v>
          </cell>
        </row>
        <row r="198">
          <cell r="A198">
            <v>2904</v>
          </cell>
          <cell r="B198" t="str">
            <v>ESCUELA SUPERIOR DE GUERRA GENERAL RAFAEL REYES PRIETO</v>
          </cell>
          <cell r="C198" t="str">
            <v>PUBLICA</v>
          </cell>
          <cell r="D198" t="str">
            <v>Institución Universitaria/Escuela Tecnológica</v>
          </cell>
          <cell r="E198" t="str">
            <v>Vacio</v>
          </cell>
          <cell r="F198">
            <v>43251.457638888889</v>
          </cell>
          <cell r="G198">
            <v>564</v>
          </cell>
          <cell r="H198" t="str">
            <v>Validado Correctamente</v>
          </cell>
          <cell r="I198" t="str">
            <v>NO</v>
          </cell>
          <cell r="J198">
            <v>43251.483229166668</v>
          </cell>
          <cell r="K198">
            <v>631</v>
          </cell>
          <cell r="L198" t="str">
            <v>Validado Correctamente</v>
          </cell>
          <cell r="M198" t="str">
            <v>NO</v>
          </cell>
          <cell r="N198">
            <v>43334.350671296299</v>
          </cell>
          <cell r="O198">
            <v>630</v>
          </cell>
          <cell r="P198" t="str">
            <v>Validado Correctamente</v>
          </cell>
          <cell r="Q198" t="str">
            <v>SI</v>
          </cell>
          <cell r="R198">
            <v>43334.359502314815</v>
          </cell>
          <cell r="S198">
            <v>882</v>
          </cell>
          <cell r="T198" t="str">
            <v>Validado Correctamente</v>
          </cell>
          <cell r="U198" t="str">
            <v>SI</v>
          </cell>
          <cell r="V198">
            <v>43229.345856481479</v>
          </cell>
          <cell r="W198">
            <v>2</v>
          </cell>
          <cell r="X198" t="str">
            <v>Validado Correctamente</v>
          </cell>
          <cell r="Y198" t="str">
            <v>NO</v>
          </cell>
          <cell r="Z198">
            <v>42990.462696759256</v>
          </cell>
          <cell r="AA198">
            <v>5</v>
          </cell>
          <cell r="AB198" t="str">
            <v>Validado Correctamente</v>
          </cell>
          <cell r="AC198" t="str">
            <v>NO</v>
          </cell>
          <cell r="AD198">
            <v>43248.659351851849</v>
          </cell>
          <cell r="AE198">
            <v>1</v>
          </cell>
          <cell r="AF198" t="str">
            <v>Validado Correctamente</v>
          </cell>
          <cell r="AG198" t="str">
            <v>NO</v>
          </cell>
          <cell r="AH198">
            <v>43250.710914351854</v>
          </cell>
          <cell r="AI198">
            <v>101</v>
          </cell>
          <cell r="AJ198" t="str">
            <v>Validado Correctamente</v>
          </cell>
          <cell r="AK198" t="str">
            <v>NO</v>
          </cell>
          <cell r="AL198">
            <v>43250.374618055554</v>
          </cell>
          <cell r="AM198">
            <v>24</v>
          </cell>
          <cell r="AN198" t="str">
            <v>Validado Correctamente</v>
          </cell>
          <cell r="AO198" t="str">
            <v>NO</v>
          </cell>
          <cell r="AP198">
            <v>43245.431400462963</v>
          </cell>
          <cell r="AQ198">
            <v>6</v>
          </cell>
          <cell r="AR198" t="str">
            <v>Validado Correctamente</v>
          </cell>
          <cell r="AS198" t="str">
            <v>NO</v>
          </cell>
          <cell r="AT198">
            <v>43245.426990740743</v>
          </cell>
          <cell r="AU198" t="str">
            <v>CARGUE 0</v>
          </cell>
          <cell r="AV198" t="str">
            <v>Cargue en cero</v>
          </cell>
          <cell r="AW198" t="str">
            <v>NO</v>
          </cell>
          <cell r="AX198" t="str">
            <v>Vacio</v>
          </cell>
          <cell r="AY198" t="str">
            <v>Vacio</v>
          </cell>
          <cell r="AZ198" t="str">
            <v>Vacio</v>
          </cell>
          <cell r="BA198" t="str">
            <v>Vacio</v>
          </cell>
          <cell r="BB198">
            <v>43245.441770833335</v>
          </cell>
          <cell r="BC198">
            <v>2</v>
          </cell>
          <cell r="BD198" t="str">
            <v>Validado Correctamente</v>
          </cell>
          <cell r="BE198" t="str">
            <v>NO</v>
          </cell>
          <cell r="BF198">
            <v>43250.37462962963</v>
          </cell>
          <cell r="BG198">
            <v>2</v>
          </cell>
          <cell r="BH198" t="str">
            <v>Validado Correctamente</v>
          </cell>
          <cell r="BI198" t="str">
            <v>NO</v>
          </cell>
          <cell r="BJ198">
            <v>43245.432719907411</v>
          </cell>
          <cell r="BK198">
            <v>4</v>
          </cell>
          <cell r="BL198" t="str">
            <v>Validado Correctamente</v>
          </cell>
          <cell r="BM198" t="str">
            <v>NO</v>
          </cell>
          <cell r="BN198" t="str">
            <v>Vacio</v>
          </cell>
          <cell r="BO198" t="str">
            <v>Vacio</v>
          </cell>
          <cell r="BP198" t="str">
            <v>Vacio</v>
          </cell>
          <cell r="BQ198" t="str">
            <v>Vacio</v>
          </cell>
          <cell r="BR198" t="str">
            <v>Vacio</v>
          </cell>
          <cell r="BS198" t="str">
            <v>Vacio</v>
          </cell>
          <cell r="BT198" t="str">
            <v>Vacio</v>
          </cell>
          <cell r="BU198" t="str">
            <v>Vacio</v>
          </cell>
          <cell r="BV198">
            <v>43250.490300925929</v>
          </cell>
          <cell r="BW198">
            <v>8</v>
          </cell>
          <cell r="BX198" t="str">
            <v>Validado Correctamente</v>
          </cell>
          <cell r="BY198" t="str">
            <v>NO</v>
          </cell>
          <cell r="BZ198">
            <v>43251.407962962963</v>
          </cell>
          <cell r="CA198">
            <v>8</v>
          </cell>
          <cell r="CB198" t="str">
            <v>Validado Correctamente</v>
          </cell>
          <cell r="CC198" t="str">
            <v>NO</v>
          </cell>
          <cell r="CD198" t="str">
            <v>Vacio</v>
          </cell>
          <cell r="CE198" t="str">
            <v>Vacio</v>
          </cell>
          <cell r="CF198" t="str">
            <v>Vacio</v>
          </cell>
          <cell r="CG198" t="str">
            <v>Vacio</v>
          </cell>
          <cell r="CH198" t="str">
            <v>Vacio</v>
          </cell>
          <cell r="CI198" t="str">
            <v>Vacio</v>
          </cell>
          <cell r="CJ198" t="str">
            <v>Vacio</v>
          </cell>
          <cell r="CK198" t="str">
            <v>Vacio</v>
          </cell>
          <cell r="CL198" t="str">
            <v>Vacio</v>
          </cell>
          <cell r="CM198" t="str">
            <v>Vacio</v>
          </cell>
          <cell r="CN198" t="str">
            <v>Vacio</v>
          </cell>
          <cell r="CO198" t="str">
            <v>Vacio</v>
          </cell>
          <cell r="CP198" t="str">
            <v>Vacio</v>
          </cell>
          <cell r="CQ198" t="str">
            <v>Vacio</v>
          </cell>
          <cell r="CR198" t="str">
            <v>Vacio</v>
          </cell>
          <cell r="CS198" t="str">
            <v>Vacio</v>
          </cell>
          <cell r="CT198" t="str">
            <v>Vacio</v>
          </cell>
          <cell r="CU198" t="str">
            <v>Vacio</v>
          </cell>
          <cell r="CV198" t="str">
            <v>Vacio</v>
          </cell>
          <cell r="CW198" t="str">
            <v>Vacio</v>
          </cell>
        </row>
        <row r="199">
          <cell r="A199">
            <v>2905</v>
          </cell>
          <cell r="B199" t="str">
            <v>CENTRO DE EDUCACION MILITAR - CEMIL</v>
          </cell>
          <cell r="C199" t="str">
            <v>PUBLICA</v>
          </cell>
          <cell r="D199" t="str">
            <v>Institución Universitaria/Escuela Tecnológica</v>
          </cell>
          <cell r="E199" t="str">
            <v>Vacio</v>
          </cell>
          <cell r="F199">
            <v>43180.380543981482</v>
          </cell>
          <cell r="G199">
            <v>662</v>
          </cell>
          <cell r="H199" t="str">
            <v>Validado Correctamente</v>
          </cell>
          <cell r="I199" t="str">
            <v>NO</v>
          </cell>
          <cell r="J199">
            <v>43180.416122685187</v>
          </cell>
          <cell r="K199">
            <v>643</v>
          </cell>
          <cell r="L199" t="str">
            <v>Validado Correctamente</v>
          </cell>
          <cell r="M199" t="str">
            <v>NO</v>
          </cell>
          <cell r="N199">
            <v>43334.536747685182</v>
          </cell>
          <cell r="O199">
            <v>643</v>
          </cell>
          <cell r="P199" t="str">
            <v>Validado Correctamente</v>
          </cell>
          <cell r="Q199" t="str">
            <v>SI</v>
          </cell>
          <cell r="R199">
            <v>43334.543634259258</v>
          </cell>
          <cell r="S199">
            <v>816</v>
          </cell>
          <cell r="T199" t="str">
            <v>Validado Correctamente</v>
          </cell>
          <cell r="U199" t="str">
            <v>SI</v>
          </cell>
          <cell r="V199">
            <v>43280.685844907406</v>
          </cell>
          <cell r="W199">
            <v>535</v>
          </cell>
          <cell r="X199" t="str">
            <v>Validado Correctamente</v>
          </cell>
          <cell r="Y199" t="str">
            <v>NO</v>
          </cell>
          <cell r="Z199" t="str">
            <v>Vacio</v>
          </cell>
          <cell r="AA199" t="str">
            <v>Vacio</v>
          </cell>
          <cell r="AB199" t="str">
            <v>Vacio</v>
          </cell>
          <cell r="AC199" t="str">
            <v>Vacio</v>
          </cell>
          <cell r="AD199">
            <v>43279.559745370374</v>
          </cell>
          <cell r="AE199">
            <v>1</v>
          </cell>
          <cell r="AF199" t="str">
            <v>Validado Correctamente</v>
          </cell>
          <cell r="AG199" t="str">
            <v>NO</v>
          </cell>
          <cell r="AH199">
            <v>43280.755613425928</v>
          </cell>
          <cell r="AI199">
            <v>73</v>
          </cell>
          <cell r="AJ199" t="str">
            <v>Validado Correctamente</v>
          </cell>
          <cell r="AK199" t="str">
            <v>NO</v>
          </cell>
          <cell r="AL199">
            <v>43279.560127314813</v>
          </cell>
          <cell r="AM199" t="str">
            <v>CARGUE 0</v>
          </cell>
          <cell r="AN199" t="str">
            <v>Cargue en cero</v>
          </cell>
          <cell r="AO199" t="str">
            <v>NO</v>
          </cell>
          <cell r="AP199">
            <v>43279.559837962966</v>
          </cell>
          <cell r="AQ199" t="str">
            <v>CARGUE 0</v>
          </cell>
          <cell r="AR199" t="str">
            <v>Cargue en cero</v>
          </cell>
          <cell r="AS199" t="str">
            <v>NO</v>
          </cell>
          <cell r="AT199">
            <v>43279.559988425928</v>
          </cell>
          <cell r="AU199" t="str">
            <v>CARGUE 0</v>
          </cell>
          <cell r="AV199" t="str">
            <v>Cargue en cero</v>
          </cell>
          <cell r="AW199" t="str">
            <v>NO</v>
          </cell>
          <cell r="AX199">
            <v>43279.560381944444</v>
          </cell>
          <cell r="AY199" t="str">
            <v>CARGUE 0</v>
          </cell>
          <cell r="AZ199" t="str">
            <v>Cargue en cero</v>
          </cell>
          <cell r="BA199" t="str">
            <v>NO</v>
          </cell>
          <cell r="BB199">
            <v>43279.560497685183</v>
          </cell>
          <cell r="BC199" t="str">
            <v>CARGUE 0</v>
          </cell>
          <cell r="BD199" t="str">
            <v>Cargue en cero</v>
          </cell>
          <cell r="BE199" t="str">
            <v>NO</v>
          </cell>
          <cell r="BF199">
            <v>43279.560648148145</v>
          </cell>
          <cell r="BG199" t="str">
            <v>CARGUE 0</v>
          </cell>
          <cell r="BH199" t="str">
            <v>Cargue en cero</v>
          </cell>
          <cell r="BI199" t="str">
            <v>NO</v>
          </cell>
          <cell r="BJ199">
            <v>43279.560752314814</v>
          </cell>
          <cell r="BK199" t="str">
            <v>CARGUE 0</v>
          </cell>
          <cell r="BL199" t="str">
            <v>Cargue en cero</v>
          </cell>
          <cell r="BM199" t="str">
            <v>NO</v>
          </cell>
          <cell r="BN199">
            <v>43279.559687499997</v>
          </cell>
          <cell r="BO199" t="str">
            <v>CARGUE 0</v>
          </cell>
          <cell r="BP199" t="str">
            <v>Cargue en cero</v>
          </cell>
          <cell r="BQ199" t="str">
            <v>NO</v>
          </cell>
          <cell r="BR199" t="str">
            <v>Vacio</v>
          </cell>
          <cell r="BS199" t="str">
            <v>Vacio</v>
          </cell>
          <cell r="BT199" t="str">
            <v>Vacio</v>
          </cell>
          <cell r="BU199" t="str">
            <v>Vacio</v>
          </cell>
          <cell r="BV199">
            <v>43280.627662037034</v>
          </cell>
          <cell r="BW199">
            <v>8</v>
          </cell>
          <cell r="BX199" t="str">
            <v>Validado Correctamente</v>
          </cell>
          <cell r="BY199" t="str">
            <v>NO</v>
          </cell>
          <cell r="BZ199">
            <v>43280.719594907408</v>
          </cell>
          <cell r="CA199">
            <v>19</v>
          </cell>
          <cell r="CB199" t="str">
            <v>Validado Correctamente</v>
          </cell>
          <cell r="CC199" t="str">
            <v>NO</v>
          </cell>
          <cell r="CD199">
            <v>43280.76053240741</v>
          </cell>
          <cell r="CE199" t="str">
            <v>CARGUE 0</v>
          </cell>
          <cell r="CF199" t="str">
            <v>Cargue en cero</v>
          </cell>
          <cell r="CG199" t="str">
            <v>NO</v>
          </cell>
          <cell r="CH199">
            <v>43280.755069444444</v>
          </cell>
          <cell r="CI199">
            <v>3</v>
          </cell>
          <cell r="CJ199" t="str">
            <v>Validado Correctamente</v>
          </cell>
          <cell r="CK199" t="str">
            <v>NO</v>
          </cell>
          <cell r="CL199">
            <v>43280.760636574072</v>
          </cell>
          <cell r="CM199" t="str">
            <v>CARGUE 0</v>
          </cell>
          <cell r="CN199" t="str">
            <v>Cargue en cero</v>
          </cell>
          <cell r="CO199" t="str">
            <v>NO</v>
          </cell>
          <cell r="CP199">
            <v>43280.758287037039</v>
          </cell>
          <cell r="CQ199">
            <v>3</v>
          </cell>
          <cell r="CR199" t="str">
            <v>Validado Correctamente</v>
          </cell>
          <cell r="CS199" t="str">
            <v>NO</v>
          </cell>
          <cell r="CT199">
            <v>43280.760729166665</v>
          </cell>
          <cell r="CU199" t="str">
            <v>CARGUE 0</v>
          </cell>
          <cell r="CV199" t="str">
            <v>Cargue en cero</v>
          </cell>
          <cell r="CW199" t="str">
            <v>NO</v>
          </cell>
        </row>
        <row r="200">
          <cell r="A200">
            <v>2906</v>
          </cell>
          <cell r="B200" t="str">
            <v>ESCUELA DE POSTGRADOS DE LA FUERZA AEREA COLOMBIANA CAPITAN JOSE EDMUNDO SANDOVAL - EPFAC</v>
          </cell>
          <cell r="C200" t="str">
            <v>PUBLICA</v>
          </cell>
          <cell r="D200" t="str">
            <v>Institución Universitaria/Escuela Tecnológica</v>
          </cell>
          <cell r="E200" t="str">
            <v>Vacio</v>
          </cell>
          <cell r="F200">
            <v>43215.619641203702</v>
          </cell>
          <cell r="G200">
            <v>42</v>
          </cell>
          <cell r="H200" t="str">
            <v>Validado Correctamente</v>
          </cell>
          <cell r="I200" t="str">
            <v>NO</v>
          </cell>
          <cell r="J200">
            <v>43285.327094907407</v>
          </cell>
          <cell r="K200">
            <v>34</v>
          </cell>
          <cell r="L200" t="str">
            <v>Validado Correctamente</v>
          </cell>
          <cell r="M200" t="str">
            <v>SI</v>
          </cell>
          <cell r="N200">
            <v>43285.325231481482</v>
          </cell>
          <cell r="O200">
            <v>30</v>
          </cell>
          <cell r="P200" t="str">
            <v>Validado Correctamente</v>
          </cell>
          <cell r="Q200" t="str">
            <v>SI</v>
          </cell>
          <cell r="R200">
            <v>43298.344490740739</v>
          </cell>
          <cell r="S200">
            <v>94</v>
          </cell>
          <cell r="T200" t="str">
            <v>Validado Correctamente</v>
          </cell>
          <cell r="U200" t="str">
            <v>SI</v>
          </cell>
          <cell r="V200">
            <v>43245.572129629632</v>
          </cell>
          <cell r="W200">
            <v>1</v>
          </cell>
          <cell r="X200" t="str">
            <v>Validado Correctamente</v>
          </cell>
          <cell r="Y200" t="str">
            <v>NO</v>
          </cell>
          <cell r="Z200" t="str">
            <v>Vacio</v>
          </cell>
          <cell r="AA200" t="str">
            <v>Vacio</v>
          </cell>
          <cell r="AB200" t="str">
            <v>Vacio</v>
          </cell>
          <cell r="AC200" t="str">
            <v>Vacio</v>
          </cell>
          <cell r="AD200">
            <v>43266.507557870369</v>
          </cell>
          <cell r="AE200">
            <v>1</v>
          </cell>
          <cell r="AF200" t="str">
            <v>Validado Correctamente</v>
          </cell>
          <cell r="AG200" t="str">
            <v>NO</v>
          </cell>
          <cell r="AH200">
            <v>43276.650752314818</v>
          </cell>
          <cell r="AI200">
            <v>23</v>
          </cell>
          <cell r="AJ200" t="str">
            <v>Validado Correctamente</v>
          </cell>
          <cell r="AK200" t="str">
            <v>NO</v>
          </cell>
          <cell r="AL200">
            <v>43349.579062500001</v>
          </cell>
          <cell r="AM200" t="str">
            <v>CARGUE 0</v>
          </cell>
          <cell r="AN200" t="str">
            <v>Cargue en cero</v>
          </cell>
          <cell r="AO200" t="str">
            <v>SI</v>
          </cell>
          <cell r="AP200">
            <v>43353.434016203704</v>
          </cell>
          <cell r="AQ200" t="str">
            <v>CARGUE 0</v>
          </cell>
          <cell r="AR200" t="str">
            <v>Cargue en cero</v>
          </cell>
          <cell r="AS200" t="str">
            <v>SI</v>
          </cell>
          <cell r="AT200">
            <v>43354.570335648146</v>
          </cell>
          <cell r="AU200" t="str">
            <v>CARGUE 0</v>
          </cell>
          <cell r="AV200" t="str">
            <v>Cargue en cero</v>
          </cell>
          <cell r="AW200" t="str">
            <v>SI</v>
          </cell>
          <cell r="AX200">
            <v>43354.564212962963</v>
          </cell>
          <cell r="AY200">
            <v>11</v>
          </cell>
          <cell r="AZ200" t="str">
            <v>Validado Correctamente</v>
          </cell>
          <cell r="BA200" t="str">
            <v>SI</v>
          </cell>
          <cell r="BB200">
            <v>43353.390115740738</v>
          </cell>
          <cell r="BC200" t="str">
            <v>CARGUE 0</v>
          </cell>
          <cell r="BD200" t="str">
            <v>Cargue en cero</v>
          </cell>
          <cell r="BE200" t="str">
            <v>SI</v>
          </cell>
          <cell r="BF200">
            <v>43354.574837962966</v>
          </cell>
          <cell r="BG200">
            <v>4</v>
          </cell>
          <cell r="BH200" t="str">
            <v>Validado Correctamente</v>
          </cell>
          <cell r="BI200" t="str">
            <v>SI</v>
          </cell>
          <cell r="BJ200">
            <v>43348.690104166664</v>
          </cell>
          <cell r="BK200" t="str">
            <v>CARGUE 0</v>
          </cell>
          <cell r="BL200" t="str">
            <v>Cargue en cero</v>
          </cell>
          <cell r="BM200" t="str">
            <v>SI</v>
          </cell>
          <cell r="BN200">
            <v>43354.571701388886</v>
          </cell>
          <cell r="BO200" t="str">
            <v>CARGUE 0</v>
          </cell>
          <cell r="BP200" t="str">
            <v>Cargue en cero</v>
          </cell>
          <cell r="BQ200" t="str">
            <v>SI</v>
          </cell>
          <cell r="BR200" t="str">
            <v>Vacio</v>
          </cell>
          <cell r="BS200" t="str">
            <v>Vacio</v>
          </cell>
          <cell r="BT200" t="str">
            <v>Vacio</v>
          </cell>
          <cell r="BU200" t="str">
            <v>Vacio</v>
          </cell>
          <cell r="BV200" t="str">
            <v>Vacio</v>
          </cell>
          <cell r="BW200" t="str">
            <v>Vacio</v>
          </cell>
          <cell r="BX200" t="str">
            <v>Vacio</v>
          </cell>
          <cell r="BY200" t="str">
            <v>Vacio</v>
          </cell>
          <cell r="BZ200">
            <v>43353.43041666667</v>
          </cell>
          <cell r="CA200">
            <v>2</v>
          </cell>
          <cell r="CB200" t="str">
            <v>Validado Correctamente</v>
          </cell>
          <cell r="CC200" t="str">
            <v>SI</v>
          </cell>
          <cell r="CD200">
            <v>43348.687997685185</v>
          </cell>
          <cell r="CE200" t="str">
            <v>CARGUE 0</v>
          </cell>
          <cell r="CF200" t="str">
            <v>Cargue en cero</v>
          </cell>
          <cell r="CG200" t="str">
            <v>SI</v>
          </cell>
          <cell r="CH200" t="str">
            <v>Vacio</v>
          </cell>
          <cell r="CI200" t="str">
            <v>Vacio</v>
          </cell>
          <cell r="CJ200" t="str">
            <v>Vacio</v>
          </cell>
          <cell r="CK200" t="str">
            <v>Vacio</v>
          </cell>
          <cell r="CL200">
            <v>43353.392083333332</v>
          </cell>
          <cell r="CM200" t="str">
            <v>CARGUE 0</v>
          </cell>
          <cell r="CN200" t="str">
            <v>Cargue en cero</v>
          </cell>
          <cell r="CO200" t="str">
            <v>SI</v>
          </cell>
          <cell r="CP200" t="str">
            <v>Vacio</v>
          </cell>
          <cell r="CQ200" t="str">
            <v>Vacio</v>
          </cell>
          <cell r="CR200" t="str">
            <v>Vacio</v>
          </cell>
          <cell r="CS200" t="str">
            <v>Vacio</v>
          </cell>
          <cell r="CT200">
            <v>43348.689317129632</v>
          </cell>
          <cell r="CU200" t="str">
            <v>CARGUE 0</v>
          </cell>
          <cell r="CV200" t="str">
            <v>Cargue en cero</v>
          </cell>
          <cell r="CW200" t="str">
            <v>SI</v>
          </cell>
        </row>
        <row r="201">
          <cell r="A201">
            <v>3102</v>
          </cell>
          <cell r="B201" t="str">
            <v>INSTITUTO SUPERIOR DE EDUCACION RURAL-ISER-</v>
          </cell>
          <cell r="C201" t="str">
            <v>PUBLICA</v>
          </cell>
          <cell r="D201" t="str">
            <v>Institución Tecnológica</v>
          </cell>
          <cell r="E201" t="str">
            <v>Vacio</v>
          </cell>
          <cell r="F201">
            <v>43259.359039351853</v>
          </cell>
          <cell r="G201">
            <v>380</v>
          </cell>
          <cell r="H201" t="str">
            <v>Validado Correctamente</v>
          </cell>
          <cell r="I201" t="str">
            <v>NO</v>
          </cell>
          <cell r="J201">
            <v>43259.373715277776</v>
          </cell>
          <cell r="K201">
            <v>299</v>
          </cell>
          <cell r="L201" t="str">
            <v>Validado Correctamente</v>
          </cell>
          <cell r="M201" t="str">
            <v>NO</v>
          </cell>
          <cell r="N201">
            <v>43259.459803240738</v>
          </cell>
          <cell r="O201">
            <v>272</v>
          </cell>
          <cell r="P201" t="str">
            <v>Validado Correctamente</v>
          </cell>
          <cell r="Q201" t="str">
            <v>NO</v>
          </cell>
          <cell r="R201">
            <v>43346.471388888887</v>
          </cell>
          <cell r="S201">
            <v>819</v>
          </cell>
          <cell r="T201" t="str">
            <v>Validado Correctamente</v>
          </cell>
          <cell r="U201" t="str">
            <v>SI</v>
          </cell>
          <cell r="V201">
            <v>43259.32539351852</v>
          </cell>
          <cell r="W201">
            <v>90</v>
          </cell>
          <cell r="X201" t="str">
            <v>Validado Correctamente</v>
          </cell>
          <cell r="Y201" t="str">
            <v>NO</v>
          </cell>
          <cell r="Z201" t="str">
            <v>Vacio</v>
          </cell>
          <cell r="AA201" t="str">
            <v>Vacio</v>
          </cell>
          <cell r="AB201" t="str">
            <v>Vacio</v>
          </cell>
          <cell r="AC201" t="str">
            <v>Vacio</v>
          </cell>
          <cell r="AD201">
            <v>43273.356504629628</v>
          </cell>
          <cell r="AE201">
            <v>1</v>
          </cell>
          <cell r="AF201" t="str">
            <v>Validado Correctamente</v>
          </cell>
          <cell r="AG201" t="str">
            <v>NO</v>
          </cell>
          <cell r="AH201">
            <v>43273.345821759256</v>
          </cell>
          <cell r="AI201">
            <v>80</v>
          </cell>
          <cell r="AJ201" t="str">
            <v>Validado Correctamente</v>
          </cell>
          <cell r="AK201" t="str">
            <v>NO</v>
          </cell>
          <cell r="AL201">
            <v>43276.614305555559</v>
          </cell>
          <cell r="AM201" t="str">
            <v>CARGUE 0</v>
          </cell>
          <cell r="AN201" t="str">
            <v>Cargue en cero</v>
          </cell>
          <cell r="AO201" t="str">
            <v>NO</v>
          </cell>
          <cell r="AP201">
            <v>43270.420856481483</v>
          </cell>
          <cell r="AQ201" t="str">
            <v>CARGUE 0</v>
          </cell>
          <cell r="AR201" t="str">
            <v>Cargue en cero</v>
          </cell>
          <cell r="AS201" t="str">
            <v>NO</v>
          </cell>
          <cell r="AT201">
            <v>43270.420925925922</v>
          </cell>
          <cell r="AU201" t="str">
            <v>CARGUE 0</v>
          </cell>
          <cell r="AV201" t="str">
            <v>Cargue en cero</v>
          </cell>
          <cell r="AW201" t="str">
            <v>NO</v>
          </cell>
          <cell r="AX201">
            <v>43270.421990740739</v>
          </cell>
          <cell r="AY201" t="str">
            <v>CARGUE 0</v>
          </cell>
          <cell r="AZ201" t="str">
            <v>Cargue en cero</v>
          </cell>
          <cell r="BA201" t="str">
            <v>NO</v>
          </cell>
          <cell r="BB201">
            <v>43270.422164351854</v>
          </cell>
          <cell r="BC201" t="str">
            <v>CARGUE 0</v>
          </cell>
          <cell r="BD201" t="str">
            <v>Cargue en cero</v>
          </cell>
          <cell r="BE201" t="str">
            <v>NO</v>
          </cell>
          <cell r="BF201">
            <v>43270.422418981485</v>
          </cell>
          <cell r="BG201" t="str">
            <v>CARGUE 0</v>
          </cell>
          <cell r="BH201" t="str">
            <v>Cargue en cero</v>
          </cell>
          <cell r="BI201" t="str">
            <v>NO</v>
          </cell>
          <cell r="BJ201">
            <v>43270.422476851854</v>
          </cell>
          <cell r="BK201" t="str">
            <v>CARGUE 0</v>
          </cell>
          <cell r="BL201" t="str">
            <v>Cargue en cero</v>
          </cell>
          <cell r="BM201" t="str">
            <v>NO</v>
          </cell>
          <cell r="BN201">
            <v>43270.395694444444</v>
          </cell>
          <cell r="BO201">
            <v>2</v>
          </cell>
          <cell r="BP201" t="str">
            <v>Validado Correctamente</v>
          </cell>
          <cell r="BQ201" t="str">
            <v>NO</v>
          </cell>
          <cell r="BR201">
            <v>43277.405995370369</v>
          </cell>
          <cell r="BS201">
            <v>8</v>
          </cell>
          <cell r="BT201" t="str">
            <v>Validado Correctamente</v>
          </cell>
          <cell r="BU201" t="str">
            <v>NO</v>
          </cell>
          <cell r="BV201">
            <v>43269.748726851853</v>
          </cell>
          <cell r="BW201">
            <v>65</v>
          </cell>
          <cell r="BX201" t="str">
            <v>Validado Correctamente</v>
          </cell>
          <cell r="BY201" t="str">
            <v>NO</v>
          </cell>
          <cell r="BZ201">
            <v>43270.639814814815</v>
          </cell>
          <cell r="CA201">
            <v>7</v>
          </cell>
          <cell r="CB201" t="str">
            <v>Validado Correctamente</v>
          </cell>
          <cell r="CC201" t="str">
            <v>NO</v>
          </cell>
          <cell r="CD201">
            <v>43270.391562500001</v>
          </cell>
          <cell r="CE201" t="str">
            <v>CARGUE 0</v>
          </cell>
          <cell r="CF201" t="str">
            <v>Cargue en cero</v>
          </cell>
          <cell r="CG201" t="str">
            <v>NO</v>
          </cell>
          <cell r="CH201">
            <v>43270.390092592592</v>
          </cell>
          <cell r="CI201" t="str">
            <v>CARGUE 0</v>
          </cell>
          <cell r="CJ201" t="str">
            <v>Cargue en cero</v>
          </cell>
          <cell r="CK201" t="str">
            <v>NO</v>
          </cell>
          <cell r="CL201">
            <v>43277.406111111108</v>
          </cell>
          <cell r="CM201">
            <v>4</v>
          </cell>
          <cell r="CN201" t="str">
            <v>Validado Correctamente</v>
          </cell>
          <cell r="CO201" t="str">
            <v>NO</v>
          </cell>
          <cell r="CP201">
            <v>43270.65421296296</v>
          </cell>
          <cell r="CQ201">
            <v>5</v>
          </cell>
          <cell r="CR201" t="str">
            <v>Validado Correctamente</v>
          </cell>
          <cell r="CS201" t="str">
            <v>NO</v>
          </cell>
          <cell r="CT201">
            <v>43277.440162037034</v>
          </cell>
          <cell r="CU201">
            <v>4</v>
          </cell>
          <cell r="CV201" t="str">
            <v>Validado Correctamente</v>
          </cell>
          <cell r="CW201" t="str">
            <v>NO</v>
          </cell>
        </row>
        <row r="202">
          <cell r="A202">
            <v>3103</v>
          </cell>
          <cell r="B202" t="str">
            <v>COLEGIO MAYOR DE BOLIVAR</v>
          </cell>
          <cell r="C202" t="str">
            <v>PUBLICA</v>
          </cell>
          <cell r="D202" t="str">
            <v>Institución Tecnológica</v>
          </cell>
          <cell r="E202" t="str">
            <v>Vacio</v>
          </cell>
          <cell r="F202">
            <v>43230.577789351853</v>
          </cell>
          <cell r="G202">
            <v>473</v>
          </cell>
          <cell r="H202" t="str">
            <v>Validado Correctamente</v>
          </cell>
          <cell r="I202" t="str">
            <v>NO</v>
          </cell>
          <cell r="J202">
            <v>43174.569050925929</v>
          </cell>
          <cell r="K202">
            <v>382</v>
          </cell>
          <cell r="L202" t="str">
            <v>Validado Correctamente</v>
          </cell>
          <cell r="M202" t="str">
            <v>NO</v>
          </cell>
          <cell r="N202">
            <v>43356.439687500002</v>
          </cell>
          <cell r="O202">
            <v>458</v>
          </cell>
          <cell r="P202" t="str">
            <v>Validado Correctamente</v>
          </cell>
          <cell r="Q202" t="str">
            <v>SI</v>
          </cell>
          <cell r="R202">
            <v>43327.435729166667</v>
          </cell>
          <cell r="S202">
            <v>1693</v>
          </cell>
          <cell r="T202" t="str">
            <v>Validado Correctamente</v>
          </cell>
          <cell r="U202" t="str">
            <v>SI</v>
          </cell>
          <cell r="V202">
            <v>43241.495000000003</v>
          </cell>
          <cell r="W202">
            <v>314</v>
          </cell>
          <cell r="X202" t="str">
            <v>Validado Correctamente</v>
          </cell>
          <cell r="Y202" t="str">
            <v>NO</v>
          </cell>
          <cell r="Z202">
            <v>42993.695324074077</v>
          </cell>
          <cell r="AA202">
            <v>18</v>
          </cell>
          <cell r="AB202" t="str">
            <v>Validado Correctamente</v>
          </cell>
          <cell r="AC202" t="str">
            <v>Vacio</v>
          </cell>
          <cell r="AD202">
            <v>43242.404444444444</v>
          </cell>
          <cell r="AE202">
            <v>1</v>
          </cell>
          <cell r="AF202" t="str">
            <v>Validado Correctamente</v>
          </cell>
          <cell r="AG202" t="str">
            <v>NO</v>
          </cell>
          <cell r="AH202">
            <v>43280.435277777775</v>
          </cell>
          <cell r="AI202">
            <v>220</v>
          </cell>
          <cell r="AJ202" t="str">
            <v>Validado Correctamente</v>
          </cell>
          <cell r="AK202" t="str">
            <v>NO</v>
          </cell>
          <cell r="AL202">
            <v>43263.458437499998</v>
          </cell>
          <cell r="AM202" t="str">
            <v>CARGUE 0</v>
          </cell>
          <cell r="AN202" t="str">
            <v>Cargue en cero</v>
          </cell>
          <cell r="AO202" t="str">
            <v>NO</v>
          </cell>
          <cell r="AP202">
            <v>43277.415925925925</v>
          </cell>
          <cell r="AQ202">
            <v>9</v>
          </cell>
          <cell r="AR202" t="str">
            <v>Validado Correctamente</v>
          </cell>
          <cell r="AS202" t="str">
            <v>NO</v>
          </cell>
          <cell r="AT202">
            <v>43277.448263888888</v>
          </cell>
          <cell r="AU202">
            <v>5</v>
          </cell>
          <cell r="AV202" t="str">
            <v>Validado Correctamente</v>
          </cell>
          <cell r="AW202" t="str">
            <v>NO</v>
          </cell>
          <cell r="AX202">
            <v>43263.458703703705</v>
          </cell>
          <cell r="AY202" t="str">
            <v>CARGUE 0</v>
          </cell>
          <cell r="AZ202" t="str">
            <v>Cargue en cero</v>
          </cell>
          <cell r="BA202" t="str">
            <v>NO</v>
          </cell>
          <cell r="BB202">
            <v>43263.457858796297</v>
          </cell>
          <cell r="BC202" t="str">
            <v>CARGUE 0</v>
          </cell>
          <cell r="BD202" t="str">
            <v>Cargue en cero</v>
          </cell>
          <cell r="BE202" t="str">
            <v>NO</v>
          </cell>
          <cell r="BF202">
            <v>43276.661354166667</v>
          </cell>
          <cell r="BG202">
            <v>5</v>
          </cell>
          <cell r="BH202" t="str">
            <v>Validado Correctamente</v>
          </cell>
          <cell r="BI202" t="str">
            <v>NO</v>
          </cell>
          <cell r="BJ202">
            <v>43270.635069444441</v>
          </cell>
          <cell r="BK202" t="str">
            <v>CARGUE 0</v>
          </cell>
          <cell r="BL202" t="str">
            <v>Cargue en cero</v>
          </cell>
          <cell r="BM202" t="str">
            <v>NO</v>
          </cell>
          <cell r="BN202">
            <v>43263.456793981481</v>
          </cell>
          <cell r="BO202" t="str">
            <v>CARGUE 0</v>
          </cell>
          <cell r="BP202" t="str">
            <v>Cargue en cero</v>
          </cell>
          <cell r="BQ202" t="str">
            <v>NO</v>
          </cell>
          <cell r="BR202">
            <v>43276.535057870373</v>
          </cell>
          <cell r="BS202">
            <v>15</v>
          </cell>
          <cell r="BT202" t="str">
            <v>Validado Correctamente</v>
          </cell>
          <cell r="BU202" t="str">
            <v>NO</v>
          </cell>
          <cell r="BV202">
            <v>43264.683969907404</v>
          </cell>
          <cell r="BW202">
            <v>8</v>
          </cell>
          <cell r="BX202" t="str">
            <v>Validado Correctamente</v>
          </cell>
          <cell r="BY202" t="str">
            <v>NO</v>
          </cell>
          <cell r="BZ202">
            <v>43251.676296296297</v>
          </cell>
          <cell r="CA202">
            <v>5</v>
          </cell>
          <cell r="CB202" t="str">
            <v>Validado Correctamente</v>
          </cell>
          <cell r="CC202" t="str">
            <v>NO</v>
          </cell>
          <cell r="CD202">
            <v>43276.606435185182</v>
          </cell>
          <cell r="CE202" t="str">
            <v>CARGUE 0</v>
          </cell>
          <cell r="CF202" t="str">
            <v>Cargue en cero</v>
          </cell>
          <cell r="CG202" t="str">
            <v>NO</v>
          </cell>
          <cell r="CH202">
            <v>43270.635578703703</v>
          </cell>
          <cell r="CI202" t="str">
            <v>CARGUE 0</v>
          </cell>
          <cell r="CJ202" t="str">
            <v>Cargue en cero</v>
          </cell>
          <cell r="CK202" t="str">
            <v>NO</v>
          </cell>
          <cell r="CL202">
            <v>43270.726030092592</v>
          </cell>
          <cell r="CM202">
            <v>0</v>
          </cell>
          <cell r="CN202" t="str">
            <v>Validado Correctamente</v>
          </cell>
          <cell r="CO202" t="str">
            <v>NO</v>
          </cell>
          <cell r="CP202">
            <v>43270.635405092595</v>
          </cell>
          <cell r="CQ202" t="str">
            <v>CARGUE 0</v>
          </cell>
          <cell r="CR202" t="str">
            <v>Cargue en cero</v>
          </cell>
          <cell r="CS202" t="str">
            <v>NO</v>
          </cell>
          <cell r="CT202">
            <v>43241.607395833336</v>
          </cell>
          <cell r="CU202">
            <v>3</v>
          </cell>
          <cell r="CV202" t="str">
            <v>Validado Correctamente</v>
          </cell>
          <cell r="CW202" t="str">
            <v>NO</v>
          </cell>
        </row>
        <row r="203">
          <cell r="A203">
            <v>3104</v>
          </cell>
          <cell r="B203" t="str">
            <v>COLEGIO MAYOR DEL CAUCA</v>
          </cell>
          <cell r="C203" t="str">
            <v>PUBLICA</v>
          </cell>
          <cell r="D203" t="str">
            <v>Institución Universitaria/Escuela Tecnológica</v>
          </cell>
          <cell r="E203" t="str">
            <v>Vacio</v>
          </cell>
          <cell r="F203">
            <v>43327.378692129627</v>
          </cell>
          <cell r="G203">
            <v>614</v>
          </cell>
          <cell r="H203" t="str">
            <v>Validado Correctamente</v>
          </cell>
          <cell r="I203" t="str">
            <v>SI</v>
          </cell>
          <cell r="J203">
            <v>43181.37060185185</v>
          </cell>
          <cell r="K203">
            <v>501</v>
          </cell>
          <cell r="L203" t="str">
            <v>Validado Correctamente</v>
          </cell>
          <cell r="M203" t="str">
            <v>NO</v>
          </cell>
          <cell r="N203">
            <v>43327.379282407404</v>
          </cell>
          <cell r="O203">
            <v>450</v>
          </cell>
          <cell r="P203" t="str">
            <v>Validado Correctamente</v>
          </cell>
          <cell r="Q203" t="str">
            <v>SI</v>
          </cell>
          <cell r="R203">
            <v>43333.676990740743</v>
          </cell>
          <cell r="S203">
            <v>2052</v>
          </cell>
          <cell r="T203" t="str">
            <v>Validado Correctamente</v>
          </cell>
          <cell r="U203" t="str">
            <v>SI</v>
          </cell>
          <cell r="V203">
            <v>43384.677337962959</v>
          </cell>
          <cell r="W203">
            <v>305</v>
          </cell>
          <cell r="X203" t="str">
            <v>Validado Correctamente</v>
          </cell>
          <cell r="Y203" t="str">
            <v>SI</v>
          </cell>
          <cell r="Z203">
            <v>42963.449733796297</v>
          </cell>
          <cell r="AA203">
            <v>12</v>
          </cell>
          <cell r="AB203" t="str">
            <v>Validado Correctamente</v>
          </cell>
          <cell r="AC203" t="str">
            <v>NO</v>
          </cell>
          <cell r="AD203" t="str">
            <v>Vacio</v>
          </cell>
          <cell r="AE203" t="str">
            <v>Vacio</v>
          </cell>
          <cell r="AF203" t="str">
            <v>Vacio</v>
          </cell>
          <cell r="AG203" t="str">
            <v>Vacio</v>
          </cell>
          <cell r="AH203">
            <v>43230.435185185182</v>
          </cell>
          <cell r="AI203">
            <v>162</v>
          </cell>
          <cell r="AJ203" t="str">
            <v>Validado Correctamente</v>
          </cell>
          <cell r="AK203" t="str">
            <v>NO</v>
          </cell>
          <cell r="AL203" t="str">
            <v>Vacio</v>
          </cell>
          <cell r="AM203" t="str">
            <v>Vacio</v>
          </cell>
          <cell r="AN203" t="str">
            <v>Vacio</v>
          </cell>
          <cell r="AO203" t="str">
            <v>Vacio</v>
          </cell>
          <cell r="AP203">
            <v>43264.47320601852</v>
          </cell>
          <cell r="AQ203">
            <v>1</v>
          </cell>
          <cell r="AR203" t="str">
            <v>Validado Correctamente</v>
          </cell>
          <cell r="AS203" t="str">
            <v>NO</v>
          </cell>
          <cell r="AT203">
            <v>43264.504826388889</v>
          </cell>
          <cell r="AU203">
            <v>2</v>
          </cell>
          <cell r="AV203" t="str">
            <v>Validado Correctamente</v>
          </cell>
          <cell r="AW203" t="str">
            <v>NO</v>
          </cell>
          <cell r="AX203" t="str">
            <v>Vacio</v>
          </cell>
          <cell r="AY203" t="str">
            <v>Vacio</v>
          </cell>
          <cell r="AZ203" t="str">
            <v>Vacio</v>
          </cell>
          <cell r="BA203" t="str">
            <v>Vacio</v>
          </cell>
          <cell r="BB203">
            <v>43318.389247685183</v>
          </cell>
          <cell r="BC203" t="str">
            <v>CARGUE 0</v>
          </cell>
          <cell r="BD203" t="str">
            <v>Cargue en cero</v>
          </cell>
          <cell r="BE203" t="str">
            <v>SI</v>
          </cell>
          <cell r="BF203">
            <v>43264.504837962966</v>
          </cell>
          <cell r="BG203">
            <v>1</v>
          </cell>
          <cell r="BH203" t="str">
            <v>Validado Correctamente</v>
          </cell>
          <cell r="BI203" t="str">
            <v>NO</v>
          </cell>
          <cell r="BJ203" t="str">
            <v>Vacio</v>
          </cell>
          <cell r="BK203" t="str">
            <v>Vacio</v>
          </cell>
          <cell r="BL203" t="str">
            <v>Vacio</v>
          </cell>
          <cell r="BM203" t="str">
            <v>Vacio</v>
          </cell>
          <cell r="BN203" t="str">
            <v>Vacio</v>
          </cell>
          <cell r="BO203" t="str">
            <v>Vacio</v>
          </cell>
          <cell r="BP203" t="str">
            <v>Vacio</v>
          </cell>
          <cell r="BQ203" t="str">
            <v>Vacio</v>
          </cell>
          <cell r="BR203">
            <v>43248.722303240742</v>
          </cell>
          <cell r="BS203">
            <v>16</v>
          </cell>
          <cell r="BT203" t="str">
            <v>Validado Correctamente</v>
          </cell>
          <cell r="BU203" t="str">
            <v>NO</v>
          </cell>
          <cell r="BV203">
            <v>43264.726307870369</v>
          </cell>
          <cell r="BW203">
            <v>24</v>
          </cell>
          <cell r="BX203" t="str">
            <v>Validado Correctamente</v>
          </cell>
          <cell r="BY203" t="str">
            <v>NO</v>
          </cell>
          <cell r="BZ203">
            <v>43242.437118055554</v>
          </cell>
          <cell r="CA203">
            <v>6</v>
          </cell>
          <cell r="CB203" t="str">
            <v>Validado Correctamente</v>
          </cell>
          <cell r="CC203" t="str">
            <v>NO</v>
          </cell>
          <cell r="CD203" t="str">
            <v>Vacio</v>
          </cell>
          <cell r="CE203" t="str">
            <v>Vacio</v>
          </cell>
          <cell r="CF203" t="str">
            <v>Vacio</v>
          </cell>
          <cell r="CG203" t="str">
            <v>Vacio</v>
          </cell>
          <cell r="CH203">
            <v>43263.70517361111</v>
          </cell>
          <cell r="CI203">
            <v>4</v>
          </cell>
          <cell r="CJ203" t="str">
            <v>Validado Correctamente</v>
          </cell>
          <cell r="CK203" t="str">
            <v>NO</v>
          </cell>
          <cell r="CL203">
            <v>43264.60019675926</v>
          </cell>
          <cell r="CM203">
            <v>0</v>
          </cell>
          <cell r="CN203" t="str">
            <v>Validado Correctamente</v>
          </cell>
          <cell r="CO203" t="str">
            <v>NO</v>
          </cell>
          <cell r="CP203">
            <v>43263.706423611111</v>
          </cell>
          <cell r="CQ203">
            <v>4</v>
          </cell>
          <cell r="CR203" t="str">
            <v>Validado Correctamente</v>
          </cell>
          <cell r="CS203" t="str">
            <v>NO</v>
          </cell>
          <cell r="CT203">
            <v>43264.60052083333</v>
          </cell>
          <cell r="CU203">
            <v>0</v>
          </cell>
          <cell r="CV203" t="str">
            <v>Validado Correctamente</v>
          </cell>
          <cell r="CW203" t="str">
            <v>NO</v>
          </cell>
        </row>
        <row r="204">
          <cell r="A204">
            <v>3107</v>
          </cell>
          <cell r="B204" t="str">
            <v>INSTITUCIÓN UNIVERSITARIA PASCUAL BRAVO</v>
          </cell>
          <cell r="C204" t="str">
            <v>PUBLICA</v>
          </cell>
          <cell r="D204" t="str">
            <v>Institución Universitaria/Escuela Tecnológica</v>
          </cell>
          <cell r="E204" t="str">
            <v>Vacio</v>
          </cell>
          <cell r="F204">
            <v>43277.796157407407</v>
          </cell>
          <cell r="G204">
            <v>2672</v>
          </cell>
          <cell r="H204" t="str">
            <v>Validado Correctamente</v>
          </cell>
          <cell r="I204" t="str">
            <v>NO</v>
          </cell>
          <cell r="J204">
            <v>43277.811932870369</v>
          </cell>
          <cell r="K204">
            <v>2246</v>
          </cell>
          <cell r="L204" t="str">
            <v>Validado Correctamente</v>
          </cell>
          <cell r="M204" t="str">
            <v>NO</v>
          </cell>
          <cell r="N204">
            <v>43278.438692129632</v>
          </cell>
          <cell r="O204">
            <v>1988</v>
          </cell>
          <cell r="P204" t="str">
            <v>Validado Correctamente</v>
          </cell>
          <cell r="Q204" t="str">
            <v>NO</v>
          </cell>
          <cell r="R204">
            <v>43278.573888888888</v>
          </cell>
          <cell r="S204">
            <v>5958</v>
          </cell>
          <cell r="T204" t="str">
            <v>Validado Correctamente</v>
          </cell>
          <cell r="U204" t="str">
            <v>NO</v>
          </cell>
          <cell r="V204">
            <v>43304.634421296294</v>
          </cell>
          <cell r="W204">
            <v>344</v>
          </cell>
          <cell r="X204" t="str">
            <v>Validado Correctamente</v>
          </cell>
          <cell r="Y204" t="str">
            <v>NO</v>
          </cell>
          <cell r="Z204">
            <v>43027.476331018515</v>
          </cell>
          <cell r="AA204">
            <v>26</v>
          </cell>
          <cell r="AB204" t="str">
            <v>Validado Correctamente</v>
          </cell>
          <cell r="AC204" t="str">
            <v>SI</v>
          </cell>
          <cell r="AD204">
            <v>43278.632152777776</v>
          </cell>
          <cell r="AE204">
            <v>19</v>
          </cell>
          <cell r="AF204" t="str">
            <v>Validado Correctamente</v>
          </cell>
          <cell r="AG204" t="str">
            <v>NO</v>
          </cell>
          <cell r="AH204">
            <v>43280.616747685184</v>
          </cell>
          <cell r="AI204">
            <v>411</v>
          </cell>
          <cell r="AJ204" t="str">
            <v>Validado Correctamente</v>
          </cell>
          <cell r="AK204" t="str">
            <v>NO</v>
          </cell>
          <cell r="AL204">
            <v>43278.717534722222</v>
          </cell>
          <cell r="AM204">
            <v>2</v>
          </cell>
          <cell r="AN204" t="str">
            <v>Validado Correctamente</v>
          </cell>
          <cell r="AO204" t="str">
            <v>NO</v>
          </cell>
          <cell r="AP204" t="str">
            <v>Vacio</v>
          </cell>
          <cell r="AQ204" t="str">
            <v>Vacio</v>
          </cell>
          <cell r="AR204" t="str">
            <v>Vacio</v>
          </cell>
          <cell r="AS204" t="str">
            <v>Vacio</v>
          </cell>
          <cell r="AT204">
            <v>43278.674131944441</v>
          </cell>
          <cell r="AU204">
            <v>7</v>
          </cell>
          <cell r="AV204" t="str">
            <v>Validado Correctamente</v>
          </cell>
          <cell r="AW204" t="str">
            <v>NO</v>
          </cell>
          <cell r="AX204">
            <v>43279.359305555554</v>
          </cell>
          <cell r="AY204">
            <v>7</v>
          </cell>
          <cell r="AZ204" t="str">
            <v>Validado Correctamente</v>
          </cell>
          <cell r="BA204" t="str">
            <v>NO</v>
          </cell>
          <cell r="BB204" t="str">
            <v>Vacio</v>
          </cell>
          <cell r="BC204" t="str">
            <v>Vacio</v>
          </cell>
          <cell r="BD204" t="str">
            <v>Vacio</v>
          </cell>
          <cell r="BE204" t="str">
            <v>Vacio</v>
          </cell>
          <cell r="BF204">
            <v>43278.684537037036</v>
          </cell>
          <cell r="BG204">
            <v>4</v>
          </cell>
          <cell r="BH204" t="str">
            <v>Validado Correctamente</v>
          </cell>
          <cell r="BI204" t="str">
            <v>NO</v>
          </cell>
          <cell r="BJ204" t="str">
            <v>Vacio</v>
          </cell>
          <cell r="BK204" t="str">
            <v>Vacio</v>
          </cell>
          <cell r="BL204" t="str">
            <v>Vacio</v>
          </cell>
          <cell r="BM204" t="str">
            <v>Vacio</v>
          </cell>
          <cell r="BN204">
            <v>43279.34747685185</v>
          </cell>
          <cell r="BO204">
            <v>18</v>
          </cell>
          <cell r="BP204" t="str">
            <v>Validado Correctamente</v>
          </cell>
          <cell r="BQ204" t="str">
            <v>NO</v>
          </cell>
          <cell r="BR204" t="str">
            <v>Vacio</v>
          </cell>
          <cell r="BS204" t="str">
            <v>Vacio</v>
          </cell>
          <cell r="BT204" t="str">
            <v>Vacio</v>
          </cell>
          <cell r="BU204" t="str">
            <v>Vacio</v>
          </cell>
          <cell r="BV204">
            <v>43280.400335648148</v>
          </cell>
          <cell r="BW204">
            <v>49</v>
          </cell>
          <cell r="BX204" t="str">
            <v>Validado Correctamente</v>
          </cell>
          <cell r="BY204" t="str">
            <v>NO</v>
          </cell>
          <cell r="BZ204">
            <v>43280.354733796295</v>
          </cell>
          <cell r="CA204">
            <v>34</v>
          </cell>
          <cell r="CB204" t="str">
            <v>Validado Correctamente</v>
          </cell>
          <cell r="CC204" t="str">
            <v>NO</v>
          </cell>
          <cell r="CD204" t="str">
            <v>Vacio</v>
          </cell>
          <cell r="CE204" t="str">
            <v>Vacio</v>
          </cell>
          <cell r="CF204" t="str">
            <v>Vacio</v>
          </cell>
          <cell r="CG204" t="str">
            <v>Vacio</v>
          </cell>
          <cell r="CH204" t="str">
            <v>Vacio</v>
          </cell>
          <cell r="CI204" t="str">
            <v>Vacio</v>
          </cell>
          <cell r="CJ204" t="str">
            <v>Vacio</v>
          </cell>
          <cell r="CK204" t="str">
            <v>Vacio</v>
          </cell>
          <cell r="CL204" t="str">
            <v>Vacio</v>
          </cell>
          <cell r="CM204" t="str">
            <v>Vacio</v>
          </cell>
          <cell r="CN204" t="str">
            <v>Vacio</v>
          </cell>
          <cell r="CO204" t="str">
            <v>Vacio</v>
          </cell>
          <cell r="CP204" t="str">
            <v>Vacio</v>
          </cell>
          <cell r="CQ204" t="str">
            <v>Vacio</v>
          </cell>
          <cell r="CR204" t="str">
            <v>Vacio</v>
          </cell>
          <cell r="CS204" t="str">
            <v>Vacio</v>
          </cell>
          <cell r="CT204" t="str">
            <v>Vacio</v>
          </cell>
          <cell r="CU204" t="str">
            <v>Vacio</v>
          </cell>
          <cell r="CV204" t="str">
            <v>Vacio</v>
          </cell>
          <cell r="CW204" t="str">
            <v>Vacio</v>
          </cell>
        </row>
        <row r="205">
          <cell r="A205">
            <v>3114</v>
          </cell>
          <cell r="B205" t="str">
            <v>ESCUELA NAVAL DE SUBOFICIALES ARC BARRANQUILLA</v>
          </cell>
          <cell r="C205" t="str">
            <v>PUBLICA</v>
          </cell>
          <cell r="D205" t="str">
            <v>Institución Tecnológica</v>
          </cell>
          <cell r="E205" t="str">
            <v>Vacio</v>
          </cell>
          <cell r="F205">
            <v>43137.329201388886</v>
          </cell>
          <cell r="G205">
            <v>861</v>
          </cell>
          <cell r="H205" t="str">
            <v>Validado Correctamente</v>
          </cell>
          <cell r="I205" t="str">
            <v>NO</v>
          </cell>
          <cell r="J205">
            <v>43250.371631944443</v>
          </cell>
          <cell r="K205">
            <v>117</v>
          </cell>
          <cell r="L205" t="str">
            <v>Validado Correctamente</v>
          </cell>
          <cell r="M205" t="str">
            <v>NO</v>
          </cell>
          <cell r="N205">
            <v>43250.409814814811</v>
          </cell>
          <cell r="O205">
            <v>117</v>
          </cell>
          <cell r="P205" t="str">
            <v>Validado Correctamente</v>
          </cell>
          <cell r="Q205" t="str">
            <v>NO</v>
          </cell>
          <cell r="R205">
            <v>43256.370046296295</v>
          </cell>
          <cell r="S205">
            <v>117</v>
          </cell>
          <cell r="T205" t="str">
            <v>Validado Correctamente</v>
          </cell>
          <cell r="U205" t="str">
            <v>NO</v>
          </cell>
          <cell r="V205">
            <v>43287.692118055558</v>
          </cell>
          <cell r="W205">
            <v>72</v>
          </cell>
          <cell r="X205" t="str">
            <v>Validado Correctamente</v>
          </cell>
          <cell r="Y205" t="str">
            <v>NO</v>
          </cell>
          <cell r="Z205" t="str">
            <v>Vacio</v>
          </cell>
          <cell r="AA205" t="str">
            <v>Vacio</v>
          </cell>
          <cell r="AB205" t="str">
            <v>Vacio</v>
          </cell>
          <cell r="AC205" t="str">
            <v>Vacio</v>
          </cell>
          <cell r="AD205" t="str">
            <v>Vacio</v>
          </cell>
          <cell r="AE205" t="str">
            <v>Vacio</v>
          </cell>
          <cell r="AF205" t="str">
            <v>Vacio</v>
          </cell>
          <cell r="AG205" t="str">
            <v>Vacio</v>
          </cell>
          <cell r="AH205">
            <v>43276.49318287037</v>
          </cell>
          <cell r="AI205">
            <v>51</v>
          </cell>
          <cell r="AJ205" t="str">
            <v>Validado Correctamente</v>
          </cell>
          <cell r="AK205" t="str">
            <v>NO</v>
          </cell>
          <cell r="AL205" t="str">
            <v>Vacio</v>
          </cell>
          <cell r="AM205" t="str">
            <v>Vacio</v>
          </cell>
          <cell r="AN205" t="str">
            <v>Vacio</v>
          </cell>
          <cell r="AO205" t="str">
            <v>Vacio</v>
          </cell>
          <cell r="AP205" t="str">
            <v>Vacio</v>
          </cell>
          <cell r="AQ205" t="str">
            <v>Vacio</v>
          </cell>
          <cell r="AR205" t="str">
            <v>Vacio</v>
          </cell>
          <cell r="AS205" t="str">
            <v>Vacio</v>
          </cell>
          <cell r="AT205" t="str">
            <v>Vacio</v>
          </cell>
          <cell r="AU205" t="str">
            <v>Vacio</v>
          </cell>
          <cell r="AV205" t="str">
            <v>Vacio</v>
          </cell>
          <cell r="AW205" t="str">
            <v>Vacio</v>
          </cell>
          <cell r="AX205" t="str">
            <v>Vacio</v>
          </cell>
          <cell r="AY205" t="str">
            <v>Vacio</v>
          </cell>
          <cell r="AZ205" t="str">
            <v>Vacio</v>
          </cell>
          <cell r="BA205" t="str">
            <v>Vacio</v>
          </cell>
          <cell r="BB205" t="str">
            <v>Vacio</v>
          </cell>
          <cell r="BC205" t="str">
            <v>Vacio</v>
          </cell>
          <cell r="BD205" t="str">
            <v>Vacio</v>
          </cell>
          <cell r="BE205" t="str">
            <v>Vacio</v>
          </cell>
          <cell r="BF205" t="str">
            <v>Vacio</v>
          </cell>
          <cell r="BG205" t="str">
            <v>Vacio</v>
          </cell>
          <cell r="BH205" t="str">
            <v>Vacio</v>
          </cell>
          <cell r="BI205" t="str">
            <v>Vacio</v>
          </cell>
          <cell r="BJ205" t="str">
            <v>Vacio</v>
          </cell>
          <cell r="BK205" t="str">
            <v>Vacio</v>
          </cell>
          <cell r="BL205" t="str">
            <v>Vacio</v>
          </cell>
          <cell r="BM205" t="str">
            <v>Vacio</v>
          </cell>
          <cell r="BN205" t="str">
            <v>Vacio</v>
          </cell>
          <cell r="BO205" t="str">
            <v>Vacio</v>
          </cell>
          <cell r="BP205" t="str">
            <v>Vacio</v>
          </cell>
          <cell r="BQ205" t="str">
            <v>Vacio</v>
          </cell>
          <cell r="BR205" t="str">
            <v>Vacio</v>
          </cell>
          <cell r="BS205" t="str">
            <v>Vacio</v>
          </cell>
          <cell r="BT205" t="str">
            <v>Vacio</v>
          </cell>
          <cell r="BU205" t="str">
            <v>Vacio</v>
          </cell>
          <cell r="BV205" t="str">
            <v>Vacio</v>
          </cell>
          <cell r="BW205" t="str">
            <v>Vacio</v>
          </cell>
          <cell r="BX205" t="str">
            <v>Vacio</v>
          </cell>
          <cell r="BY205" t="str">
            <v>Vacio</v>
          </cell>
          <cell r="BZ205" t="str">
            <v>Vacio</v>
          </cell>
          <cell r="CA205" t="str">
            <v>Vacio</v>
          </cell>
          <cell r="CB205" t="str">
            <v>Vacio</v>
          </cell>
          <cell r="CC205" t="str">
            <v>Vacio</v>
          </cell>
          <cell r="CD205" t="str">
            <v>Vacio</v>
          </cell>
          <cell r="CE205" t="str">
            <v>Vacio</v>
          </cell>
          <cell r="CF205" t="str">
            <v>Vacio</v>
          </cell>
          <cell r="CG205" t="str">
            <v>Vacio</v>
          </cell>
          <cell r="CH205" t="str">
            <v>Vacio</v>
          </cell>
          <cell r="CI205" t="str">
            <v>Vacio</v>
          </cell>
          <cell r="CJ205" t="str">
            <v>Vacio</v>
          </cell>
          <cell r="CK205" t="str">
            <v>Vacio</v>
          </cell>
          <cell r="CL205" t="str">
            <v>Vacio</v>
          </cell>
          <cell r="CM205" t="str">
            <v>Vacio</v>
          </cell>
          <cell r="CN205" t="str">
            <v>Vacio</v>
          </cell>
          <cell r="CO205" t="str">
            <v>Vacio</v>
          </cell>
          <cell r="CP205" t="str">
            <v>Vacio</v>
          </cell>
          <cell r="CQ205" t="str">
            <v>Vacio</v>
          </cell>
          <cell r="CR205" t="str">
            <v>Vacio</v>
          </cell>
          <cell r="CS205" t="str">
            <v>Vacio</v>
          </cell>
          <cell r="CT205" t="str">
            <v>Vacio</v>
          </cell>
          <cell r="CU205" t="str">
            <v>Vacio</v>
          </cell>
          <cell r="CV205" t="str">
            <v>Vacio</v>
          </cell>
          <cell r="CW205" t="str">
            <v>Vacio</v>
          </cell>
        </row>
        <row r="206">
          <cell r="A206">
            <v>3115</v>
          </cell>
          <cell r="B206" t="str">
            <v>INSTITUTO TECNOLOGICO DEL PUTUMAYO</v>
          </cell>
          <cell r="C206" t="str">
            <v>PUBLICA</v>
          </cell>
          <cell r="D206" t="str">
            <v>Institución Tecnológica</v>
          </cell>
          <cell r="E206" t="str">
            <v>Vacio</v>
          </cell>
          <cell r="F206">
            <v>43453.13658564815</v>
          </cell>
          <cell r="G206">
            <v>471</v>
          </cell>
          <cell r="H206" t="str">
            <v>Validado Correctamente</v>
          </cell>
          <cell r="I206" t="str">
            <v>SI</v>
          </cell>
          <cell r="J206">
            <v>43453.147187499999</v>
          </cell>
          <cell r="K206">
            <v>471</v>
          </cell>
          <cell r="L206" t="str">
            <v>Validado Correctamente</v>
          </cell>
          <cell r="M206" t="str">
            <v>SI</v>
          </cell>
          <cell r="N206">
            <v>43453.157824074071</v>
          </cell>
          <cell r="O206">
            <v>471</v>
          </cell>
          <cell r="P206" t="str">
            <v>Validado Correctamente</v>
          </cell>
          <cell r="Q206" t="str">
            <v>SI</v>
          </cell>
          <cell r="R206">
            <v>43453.168298611112</v>
          </cell>
          <cell r="S206">
            <v>1620</v>
          </cell>
          <cell r="T206" t="str">
            <v>Validado con Errores</v>
          </cell>
          <cell r="U206" t="str">
            <v>SI</v>
          </cell>
          <cell r="V206">
            <v>43453.10491898148</v>
          </cell>
          <cell r="W206">
            <v>291</v>
          </cell>
          <cell r="X206" t="str">
            <v>Validado Correctamente</v>
          </cell>
          <cell r="Y206" t="str">
            <v>SI</v>
          </cell>
          <cell r="Z206" t="str">
            <v>Vacio</v>
          </cell>
          <cell r="AA206" t="str">
            <v>Vacio</v>
          </cell>
          <cell r="AB206" t="str">
            <v>Vacio</v>
          </cell>
          <cell r="AC206" t="str">
            <v>Vacio</v>
          </cell>
          <cell r="AD206">
            <v>43279.623738425929</v>
          </cell>
          <cell r="AE206">
            <v>1</v>
          </cell>
          <cell r="AF206" t="str">
            <v>Validado Correctamente</v>
          </cell>
          <cell r="AG206" t="str">
            <v>NO</v>
          </cell>
          <cell r="AH206">
            <v>43279.803298611114</v>
          </cell>
          <cell r="AI206">
            <v>161</v>
          </cell>
          <cell r="AJ206" t="str">
            <v>Validado Correctamente</v>
          </cell>
          <cell r="AK206" t="str">
            <v>NO</v>
          </cell>
          <cell r="AL206" t="str">
            <v>Vacio</v>
          </cell>
          <cell r="AM206" t="str">
            <v>Vacio</v>
          </cell>
          <cell r="AN206" t="str">
            <v>Vacio</v>
          </cell>
          <cell r="AO206" t="str">
            <v>Vacio</v>
          </cell>
          <cell r="AP206" t="str">
            <v>Vacio</v>
          </cell>
          <cell r="AQ206" t="str">
            <v>Vacio</v>
          </cell>
          <cell r="AR206" t="str">
            <v>Vacio</v>
          </cell>
          <cell r="AS206" t="str">
            <v>Vacio</v>
          </cell>
          <cell r="AT206" t="str">
            <v>Vacio</v>
          </cell>
          <cell r="AU206" t="str">
            <v>Vacio</v>
          </cell>
          <cell r="AV206" t="str">
            <v>Vacio</v>
          </cell>
          <cell r="AW206" t="str">
            <v>Vacio</v>
          </cell>
          <cell r="AX206" t="str">
            <v>Vacio</v>
          </cell>
          <cell r="AY206" t="str">
            <v>Vacio</v>
          </cell>
          <cell r="AZ206" t="str">
            <v>Vacio</v>
          </cell>
          <cell r="BA206" t="str">
            <v>Vacio</v>
          </cell>
          <cell r="BB206" t="str">
            <v>Vacio</v>
          </cell>
          <cell r="BC206" t="str">
            <v>Vacio</v>
          </cell>
          <cell r="BD206" t="str">
            <v>Vacio</v>
          </cell>
          <cell r="BE206" t="str">
            <v>Vacio</v>
          </cell>
          <cell r="BF206" t="str">
            <v>Vacio</v>
          </cell>
          <cell r="BG206" t="str">
            <v>Vacio</v>
          </cell>
          <cell r="BH206" t="str">
            <v>Vacio</v>
          </cell>
          <cell r="BI206" t="str">
            <v>Vacio</v>
          </cell>
          <cell r="BJ206" t="str">
            <v>Vacio</v>
          </cell>
          <cell r="BK206" t="str">
            <v>Vacio</v>
          </cell>
          <cell r="BL206" t="str">
            <v>Vacio</v>
          </cell>
          <cell r="BM206" t="str">
            <v>Vacio</v>
          </cell>
          <cell r="BN206" t="str">
            <v>Vacio</v>
          </cell>
          <cell r="BO206" t="str">
            <v>Vacio</v>
          </cell>
          <cell r="BP206" t="str">
            <v>Vacio</v>
          </cell>
          <cell r="BQ206" t="str">
            <v>Vacio</v>
          </cell>
          <cell r="BR206" t="str">
            <v>Vacio</v>
          </cell>
          <cell r="BS206" t="str">
            <v>Vacio</v>
          </cell>
          <cell r="BT206" t="str">
            <v>Vacio</v>
          </cell>
          <cell r="BU206" t="str">
            <v>Vacio</v>
          </cell>
          <cell r="BV206">
            <v>43281.775671296295</v>
          </cell>
          <cell r="BW206">
            <v>155</v>
          </cell>
          <cell r="BX206" t="str">
            <v>Validado Correctamente</v>
          </cell>
          <cell r="BY206" t="str">
            <v>Vacio</v>
          </cell>
          <cell r="BZ206">
            <v>43278.712916666664</v>
          </cell>
          <cell r="CA206">
            <v>6</v>
          </cell>
          <cell r="CB206" t="str">
            <v>Validado Correctamente</v>
          </cell>
          <cell r="CC206" t="str">
            <v>NO</v>
          </cell>
          <cell r="CD206" t="str">
            <v>Vacio</v>
          </cell>
          <cell r="CE206" t="str">
            <v>Vacio</v>
          </cell>
          <cell r="CF206" t="str">
            <v>Vacio</v>
          </cell>
          <cell r="CG206" t="str">
            <v>Vacio</v>
          </cell>
          <cell r="CH206" t="str">
            <v>Vacio</v>
          </cell>
          <cell r="CI206" t="str">
            <v>Vacio</v>
          </cell>
          <cell r="CJ206" t="str">
            <v>Vacio</v>
          </cell>
          <cell r="CK206" t="str">
            <v>Vacio</v>
          </cell>
          <cell r="CL206" t="str">
            <v>Vacio</v>
          </cell>
          <cell r="CM206" t="str">
            <v>Vacio</v>
          </cell>
          <cell r="CN206" t="str">
            <v>Vacio</v>
          </cell>
          <cell r="CO206" t="str">
            <v>Vacio</v>
          </cell>
          <cell r="CP206" t="str">
            <v>Vacio</v>
          </cell>
          <cell r="CQ206" t="str">
            <v>Vacio</v>
          </cell>
          <cell r="CR206" t="str">
            <v>Vacio</v>
          </cell>
          <cell r="CS206" t="str">
            <v>Vacio</v>
          </cell>
          <cell r="CT206" t="str">
            <v>Vacio</v>
          </cell>
          <cell r="CU206" t="str">
            <v>Vacio</v>
          </cell>
          <cell r="CV206" t="str">
            <v>Vacio</v>
          </cell>
          <cell r="CW206" t="str">
            <v>Vacio</v>
          </cell>
        </row>
        <row r="207">
          <cell r="A207">
            <v>3116</v>
          </cell>
          <cell r="B207" t="str">
            <v>INSTITUTO TECNOLOGICO DEL PUTUMAYO</v>
          </cell>
          <cell r="C207" t="str">
            <v>PUBLICA</v>
          </cell>
          <cell r="D207" t="str">
            <v>Institución Tecnológica</v>
          </cell>
          <cell r="E207" t="str">
            <v>3115</v>
          </cell>
          <cell r="F207">
            <v>43273.457592592589</v>
          </cell>
          <cell r="G207" t="str">
            <v>CARGUE 0</v>
          </cell>
          <cell r="H207" t="str">
            <v>Cargue en cero</v>
          </cell>
          <cell r="I207" t="str">
            <v>NO</v>
          </cell>
          <cell r="J207">
            <v>43273.456921296296</v>
          </cell>
          <cell r="K207" t="str">
            <v>CARGUE 0</v>
          </cell>
          <cell r="L207" t="str">
            <v>Cargue en cero</v>
          </cell>
          <cell r="M207" t="str">
            <v>NO</v>
          </cell>
          <cell r="N207">
            <v>43273.457361111112</v>
          </cell>
          <cell r="O207" t="str">
            <v>CARGUE 0</v>
          </cell>
          <cell r="P207" t="str">
            <v>Cargue en cero</v>
          </cell>
          <cell r="Q207" t="str">
            <v>NO</v>
          </cell>
          <cell r="R207">
            <v>43273.457754629628</v>
          </cell>
          <cell r="S207" t="str">
            <v>CARGUE 0</v>
          </cell>
          <cell r="T207" t="str">
            <v>Cargue en cero</v>
          </cell>
          <cell r="U207" t="str">
            <v>NO</v>
          </cell>
          <cell r="V207">
            <v>43423.743692129632</v>
          </cell>
          <cell r="W207" t="str">
            <v>CARGUE 0</v>
          </cell>
          <cell r="X207" t="str">
            <v>Validado con Errores</v>
          </cell>
          <cell r="Y207" t="str">
            <v>SI</v>
          </cell>
          <cell r="Z207" t="str">
            <v>Vacio</v>
          </cell>
          <cell r="AA207" t="str">
            <v>Vacio</v>
          </cell>
          <cell r="AB207" t="str">
            <v>Vacio</v>
          </cell>
          <cell r="AC207" t="str">
            <v>Vacio</v>
          </cell>
          <cell r="AD207" t="str">
            <v>Vacio</v>
          </cell>
          <cell r="AE207" t="str">
            <v>Vacio</v>
          </cell>
          <cell r="AF207" t="str">
            <v>Vacio</v>
          </cell>
          <cell r="AG207" t="str">
            <v>Vacio</v>
          </cell>
          <cell r="AH207" t="str">
            <v>Vacio</v>
          </cell>
          <cell r="AI207" t="str">
            <v>Vacio</v>
          </cell>
          <cell r="AJ207" t="str">
            <v>Cargue en cero</v>
          </cell>
          <cell r="AK207" t="str">
            <v>Vacio</v>
          </cell>
          <cell r="AL207" t="str">
            <v>Vacio</v>
          </cell>
          <cell r="AM207" t="str">
            <v>Vacio</v>
          </cell>
          <cell r="AN207" t="str">
            <v>Vacio</v>
          </cell>
          <cell r="AO207" t="str">
            <v>Vacio</v>
          </cell>
          <cell r="AP207" t="str">
            <v>Vacio</v>
          </cell>
          <cell r="AQ207" t="str">
            <v>Vacio</v>
          </cell>
          <cell r="AR207" t="str">
            <v>Vacio</v>
          </cell>
          <cell r="AS207" t="str">
            <v>Vacio</v>
          </cell>
          <cell r="AT207" t="str">
            <v>Vacio</v>
          </cell>
          <cell r="AU207" t="str">
            <v>Vacio</v>
          </cell>
          <cell r="AV207" t="str">
            <v>Vacio</v>
          </cell>
          <cell r="AW207" t="str">
            <v>Vacio</v>
          </cell>
          <cell r="AX207" t="str">
            <v>Vacio</v>
          </cell>
          <cell r="AY207" t="str">
            <v>Vacio</v>
          </cell>
          <cell r="AZ207" t="str">
            <v>Vacio</v>
          </cell>
          <cell r="BA207" t="str">
            <v>Vacio</v>
          </cell>
          <cell r="BB207" t="str">
            <v>Vacio</v>
          </cell>
          <cell r="BC207" t="str">
            <v>Vacio</v>
          </cell>
          <cell r="BD207" t="str">
            <v>Vacio</v>
          </cell>
          <cell r="BE207" t="str">
            <v>Vacio</v>
          </cell>
          <cell r="BF207" t="str">
            <v>Vacio</v>
          </cell>
          <cell r="BG207" t="str">
            <v>Vacio</v>
          </cell>
          <cell r="BH207" t="str">
            <v>Vacio</v>
          </cell>
          <cell r="BI207" t="str">
            <v>Vacio</v>
          </cell>
          <cell r="BJ207" t="str">
            <v>Vacio</v>
          </cell>
          <cell r="BK207" t="str">
            <v>Vacio</v>
          </cell>
          <cell r="BL207" t="str">
            <v>Vacio</v>
          </cell>
          <cell r="BM207" t="str">
            <v>Vacio</v>
          </cell>
          <cell r="BN207" t="str">
            <v>Vacio</v>
          </cell>
          <cell r="BO207" t="str">
            <v>Vacio</v>
          </cell>
          <cell r="BP207" t="str">
            <v>Vacio</v>
          </cell>
          <cell r="BQ207" t="str">
            <v>Vacio</v>
          </cell>
          <cell r="BR207" t="str">
            <v>Vacio</v>
          </cell>
          <cell r="BS207" t="str">
            <v>Vacio</v>
          </cell>
          <cell r="BT207" t="str">
            <v>Vacio</v>
          </cell>
          <cell r="BU207" t="str">
            <v>Vacio</v>
          </cell>
          <cell r="BV207">
            <v>43348.486585648148</v>
          </cell>
          <cell r="BW207" t="str">
            <v>CARGUE 0</v>
          </cell>
          <cell r="BX207" t="str">
            <v>Cargue en cero</v>
          </cell>
          <cell r="BY207" t="str">
            <v>SI</v>
          </cell>
          <cell r="BZ207" t="str">
            <v>Vacio</v>
          </cell>
          <cell r="CA207" t="str">
            <v>Vacio</v>
          </cell>
          <cell r="CB207" t="str">
            <v>Vacio</v>
          </cell>
          <cell r="CC207" t="str">
            <v>Vacio</v>
          </cell>
          <cell r="CD207" t="str">
            <v>Vacio</v>
          </cell>
          <cell r="CE207" t="str">
            <v>Vacio</v>
          </cell>
          <cell r="CF207" t="str">
            <v>Vacio</v>
          </cell>
          <cell r="CG207" t="str">
            <v>Vacio</v>
          </cell>
          <cell r="CH207" t="str">
            <v>Vacio</v>
          </cell>
          <cell r="CI207" t="str">
            <v>Vacio</v>
          </cell>
          <cell r="CJ207" t="str">
            <v>Vacio</v>
          </cell>
          <cell r="CK207" t="str">
            <v>Vacio</v>
          </cell>
          <cell r="CL207" t="str">
            <v>Vacio</v>
          </cell>
          <cell r="CM207" t="str">
            <v>Vacio</v>
          </cell>
          <cell r="CN207" t="str">
            <v>Vacio</v>
          </cell>
          <cell r="CO207" t="str">
            <v>Vacio</v>
          </cell>
          <cell r="CP207" t="str">
            <v>Vacio</v>
          </cell>
          <cell r="CQ207" t="str">
            <v>Vacio</v>
          </cell>
          <cell r="CR207" t="str">
            <v>Vacio</v>
          </cell>
          <cell r="CS207" t="str">
            <v>Vacio</v>
          </cell>
          <cell r="CT207" t="str">
            <v>Vacio</v>
          </cell>
          <cell r="CU207" t="str">
            <v>Vacio</v>
          </cell>
          <cell r="CV207" t="str">
            <v>Vacio</v>
          </cell>
          <cell r="CW207" t="str">
            <v>Vacio</v>
          </cell>
        </row>
        <row r="208">
          <cell r="A208">
            <v>3117</v>
          </cell>
          <cell r="B208" t="str">
            <v>INSTITUCI¿N UNIVERSITARIA ITSA</v>
          </cell>
          <cell r="C208" t="str">
            <v>PUBLICA</v>
          </cell>
          <cell r="D208" t="str">
            <v>Institución Universitaria/Escuela Tecnológica</v>
          </cell>
          <cell r="E208" t="str">
            <v>Vacio</v>
          </cell>
          <cell r="F208">
            <v>43410.435185185182</v>
          </cell>
          <cell r="G208">
            <v>1844</v>
          </cell>
          <cell r="H208" t="str">
            <v>Validado Correctamente</v>
          </cell>
          <cell r="I208" t="str">
            <v>SI</v>
          </cell>
          <cell r="J208">
            <v>43410.443437499998</v>
          </cell>
          <cell r="K208">
            <v>1691</v>
          </cell>
          <cell r="L208" t="str">
            <v>Validado Correctamente</v>
          </cell>
          <cell r="M208" t="str">
            <v>SI</v>
          </cell>
          <cell r="N208">
            <v>43421.539513888885</v>
          </cell>
          <cell r="O208">
            <v>1719</v>
          </cell>
          <cell r="P208" t="str">
            <v>Validado Correctamente</v>
          </cell>
          <cell r="Q208" t="str">
            <v>SI</v>
          </cell>
          <cell r="R208">
            <v>43421.39234953704</v>
          </cell>
          <cell r="S208">
            <v>4192</v>
          </cell>
          <cell r="T208" t="str">
            <v>Validado Correctamente</v>
          </cell>
          <cell r="U208" t="str">
            <v>SI</v>
          </cell>
          <cell r="V208">
            <v>43440.378113425926</v>
          </cell>
          <cell r="W208">
            <v>260</v>
          </cell>
          <cell r="X208" t="str">
            <v>Validado Correctamente</v>
          </cell>
          <cell r="Y208" t="str">
            <v>SI</v>
          </cell>
          <cell r="Z208" t="str">
            <v>Vacio</v>
          </cell>
          <cell r="AA208" t="str">
            <v>Vacio</v>
          </cell>
          <cell r="AB208" t="str">
            <v>Vacio</v>
          </cell>
          <cell r="AC208" t="str">
            <v>Vacio</v>
          </cell>
          <cell r="AD208">
            <v>43180.868055555555</v>
          </cell>
          <cell r="AE208">
            <v>1</v>
          </cell>
          <cell r="AF208" t="str">
            <v>Validado Correctamente</v>
          </cell>
          <cell r="AG208" t="str">
            <v>NO</v>
          </cell>
          <cell r="AH208">
            <v>43444.50476851852</v>
          </cell>
          <cell r="AI208">
            <v>149</v>
          </cell>
          <cell r="AJ208" t="str">
            <v>Validado Correctamente</v>
          </cell>
          <cell r="AK208" t="str">
            <v>SI</v>
          </cell>
          <cell r="AL208">
            <v>43264.525567129633</v>
          </cell>
          <cell r="AM208">
            <v>24</v>
          </cell>
          <cell r="AN208" t="str">
            <v>Validado Correctamente</v>
          </cell>
          <cell r="AO208" t="str">
            <v>NO</v>
          </cell>
          <cell r="AP208">
            <v>43264.515324074076</v>
          </cell>
          <cell r="AQ208">
            <v>1</v>
          </cell>
          <cell r="AR208" t="str">
            <v>Validado Correctamente</v>
          </cell>
          <cell r="AS208" t="str">
            <v>NO</v>
          </cell>
          <cell r="AT208">
            <v>43273.656747685185</v>
          </cell>
          <cell r="AU208" t="str">
            <v>CARGUE 0</v>
          </cell>
          <cell r="AV208" t="str">
            <v>Cargue en cero</v>
          </cell>
          <cell r="AW208" t="str">
            <v>NO</v>
          </cell>
          <cell r="AX208">
            <v>43273.6565162037</v>
          </cell>
          <cell r="AY208" t="str">
            <v>CARGUE 0</v>
          </cell>
          <cell r="AZ208" t="str">
            <v>Cargue en cero</v>
          </cell>
          <cell r="BA208" t="str">
            <v>NO</v>
          </cell>
          <cell r="BB208">
            <v>43273.656238425923</v>
          </cell>
          <cell r="BC208" t="str">
            <v>CARGUE 0</v>
          </cell>
          <cell r="BD208" t="str">
            <v>Cargue en cero</v>
          </cell>
          <cell r="BE208" t="str">
            <v>NO</v>
          </cell>
          <cell r="BF208">
            <v>43264.557430555556</v>
          </cell>
          <cell r="BG208">
            <v>2</v>
          </cell>
          <cell r="BH208" t="str">
            <v>Validado Correctamente</v>
          </cell>
          <cell r="BI208" t="str">
            <v>NO</v>
          </cell>
          <cell r="BJ208">
            <v>43273.655833333331</v>
          </cell>
          <cell r="BK208" t="str">
            <v>CARGUE 0</v>
          </cell>
          <cell r="BL208" t="str">
            <v>Cargue en cero</v>
          </cell>
          <cell r="BM208" t="str">
            <v>NO</v>
          </cell>
          <cell r="BN208">
            <v>43264.483530092592</v>
          </cell>
          <cell r="BO208">
            <v>4</v>
          </cell>
          <cell r="BP208" t="str">
            <v>Validado Correctamente</v>
          </cell>
          <cell r="BQ208" t="str">
            <v>NO</v>
          </cell>
          <cell r="BR208">
            <v>43270.619837962964</v>
          </cell>
          <cell r="BS208">
            <v>18</v>
          </cell>
          <cell r="BT208" t="str">
            <v>Validado Correctamente</v>
          </cell>
          <cell r="BU208" t="str">
            <v>NO</v>
          </cell>
          <cell r="BV208">
            <v>43281.965509259258</v>
          </cell>
          <cell r="BW208">
            <v>37</v>
          </cell>
          <cell r="BX208" t="str">
            <v>Validado Correctamente</v>
          </cell>
          <cell r="BY208" t="str">
            <v>Vacio</v>
          </cell>
          <cell r="BZ208">
            <v>43270.683240740742</v>
          </cell>
          <cell r="CA208">
            <v>20</v>
          </cell>
          <cell r="CB208" t="str">
            <v>Validado Correctamente</v>
          </cell>
          <cell r="CC208" t="str">
            <v>NO</v>
          </cell>
          <cell r="CD208">
            <v>43273.607118055559</v>
          </cell>
          <cell r="CE208" t="str">
            <v>CARGUE 0</v>
          </cell>
          <cell r="CF208" t="str">
            <v>Cargue en cero</v>
          </cell>
          <cell r="CG208" t="str">
            <v>NO</v>
          </cell>
          <cell r="CH208">
            <v>43272.504016203704</v>
          </cell>
          <cell r="CI208">
            <v>13</v>
          </cell>
          <cell r="CJ208" t="str">
            <v>Validado Correctamente</v>
          </cell>
          <cell r="CK208" t="str">
            <v>NO</v>
          </cell>
          <cell r="CL208">
            <v>43444.917650462965</v>
          </cell>
          <cell r="CM208" t="str">
            <v>CARGUE 0</v>
          </cell>
          <cell r="CN208" t="str">
            <v>Validado Correctamente</v>
          </cell>
          <cell r="CO208" t="str">
            <v>SI</v>
          </cell>
          <cell r="CP208">
            <v>43278.377199074072</v>
          </cell>
          <cell r="CQ208" t="str">
            <v>CARGUE 0</v>
          </cell>
          <cell r="CR208" t="str">
            <v>Cargue en cero</v>
          </cell>
          <cell r="CS208" t="str">
            <v>NO</v>
          </cell>
          <cell r="CT208">
            <v>43273.60738425926</v>
          </cell>
          <cell r="CU208" t="str">
            <v>CARGUE 0</v>
          </cell>
          <cell r="CV208" t="str">
            <v>Cargue en cero</v>
          </cell>
          <cell r="CW208" t="str">
            <v>NO</v>
          </cell>
        </row>
        <row r="209">
          <cell r="A209">
            <v>3201</v>
          </cell>
          <cell r="B209" t="str">
            <v>UNIDADES TECNOLOGICAS DE SANTANDER</v>
          </cell>
          <cell r="C209" t="str">
            <v>PUBLICA</v>
          </cell>
          <cell r="D209" t="str">
            <v>Institución Tecnológica</v>
          </cell>
          <cell r="E209" t="str">
            <v>Vacio</v>
          </cell>
          <cell r="F209">
            <v>43281.62127314815</v>
          </cell>
          <cell r="G209">
            <v>4802</v>
          </cell>
          <cell r="H209" t="str">
            <v>Validado Correctamente</v>
          </cell>
          <cell r="I209" t="str">
            <v>Vacio</v>
          </cell>
          <cell r="J209">
            <v>43281.632847222223</v>
          </cell>
          <cell r="K209">
            <v>3944</v>
          </cell>
          <cell r="L209" t="str">
            <v>Validado Correctamente</v>
          </cell>
          <cell r="M209" t="str">
            <v>Vacio</v>
          </cell>
          <cell r="N209">
            <v>43281.640023148146</v>
          </cell>
          <cell r="O209">
            <v>3795</v>
          </cell>
          <cell r="P209" t="str">
            <v>Validado Correctamente</v>
          </cell>
          <cell r="Q209" t="str">
            <v>Vacio</v>
          </cell>
          <cell r="R209">
            <v>43281.689050925925</v>
          </cell>
          <cell r="S209">
            <v>16582</v>
          </cell>
          <cell r="T209" t="str">
            <v>Validado Correctamente</v>
          </cell>
          <cell r="U209" t="str">
            <v>Vacio</v>
          </cell>
          <cell r="V209">
            <v>43271.619432870371</v>
          </cell>
          <cell r="W209">
            <v>1597</v>
          </cell>
          <cell r="X209" t="str">
            <v>Validado Correctamente</v>
          </cell>
          <cell r="Y209" t="str">
            <v>NO</v>
          </cell>
          <cell r="Z209" t="str">
            <v>Vacio</v>
          </cell>
          <cell r="AA209" t="str">
            <v>Vacio</v>
          </cell>
          <cell r="AB209" t="str">
            <v>Vacio</v>
          </cell>
          <cell r="AC209" t="str">
            <v>Vacio</v>
          </cell>
          <cell r="AD209">
            <v>43281.321631944447</v>
          </cell>
          <cell r="AE209">
            <v>1</v>
          </cell>
          <cell r="AF209" t="str">
            <v>Validado Correctamente</v>
          </cell>
          <cell r="AG209" t="str">
            <v>Vacio</v>
          </cell>
          <cell r="AH209">
            <v>43280.786446759259</v>
          </cell>
          <cell r="AI209">
            <v>909</v>
          </cell>
          <cell r="AJ209" t="str">
            <v>Validado Correctamente</v>
          </cell>
          <cell r="AK209" t="str">
            <v>NO</v>
          </cell>
          <cell r="AL209">
            <v>43273.673136574071</v>
          </cell>
          <cell r="AM209">
            <v>4</v>
          </cell>
          <cell r="AN209" t="str">
            <v>Validado Correctamente</v>
          </cell>
          <cell r="AO209" t="str">
            <v>NO</v>
          </cell>
          <cell r="AP209">
            <v>43273.652719907404</v>
          </cell>
          <cell r="AQ209">
            <v>2</v>
          </cell>
          <cell r="AR209" t="str">
            <v>Validado Correctamente</v>
          </cell>
          <cell r="AS209" t="str">
            <v>NO</v>
          </cell>
          <cell r="AT209">
            <v>43273.473402777781</v>
          </cell>
          <cell r="AU209">
            <v>2</v>
          </cell>
          <cell r="AV209" t="str">
            <v>Validado Correctamente</v>
          </cell>
          <cell r="AW209" t="str">
            <v>NO</v>
          </cell>
          <cell r="AX209">
            <v>43273.673206018517</v>
          </cell>
          <cell r="AY209">
            <v>2</v>
          </cell>
          <cell r="AZ209" t="str">
            <v>Validado Correctamente</v>
          </cell>
          <cell r="BA209" t="str">
            <v>NO</v>
          </cell>
          <cell r="BB209">
            <v>43272.626840277779</v>
          </cell>
          <cell r="BC209" t="str">
            <v>CARGUE 0</v>
          </cell>
          <cell r="BD209" t="str">
            <v>Cargue en cero</v>
          </cell>
          <cell r="BE209" t="str">
            <v>NO</v>
          </cell>
          <cell r="BF209">
            <v>43272.627013888887</v>
          </cell>
          <cell r="BG209" t="str">
            <v>CARGUE 0</v>
          </cell>
          <cell r="BH209" t="str">
            <v>Cargue en cero</v>
          </cell>
          <cell r="BI209" t="str">
            <v>NO</v>
          </cell>
          <cell r="BJ209">
            <v>43272.62740740741</v>
          </cell>
          <cell r="BK209" t="str">
            <v>CARGUE 0</v>
          </cell>
          <cell r="BL209" t="str">
            <v>Cargue en cero</v>
          </cell>
          <cell r="BM209" t="str">
            <v>NO</v>
          </cell>
          <cell r="BN209">
            <v>43273.637754629628</v>
          </cell>
          <cell r="BO209">
            <v>18</v>
          </cell>
          <cell r="BP209" t="str">
            <v>Validado Correctamente</v>
          </cell>
          <cell r="BQ209" t="str">
            <v>NO</v>
          </cell>
          <cell r="BR209">
            <v>43273.671678240738</v>
          </cell>
          <cell r="BS209" t="str">
            <v>CARGUE 0</v>
          </cell>
          <cell r="BT209" t="str">
            <v>Cargue en cero</v>
          </cell>
          <cell r="BU209" t="str">
            <v>NO</v>
          </cell>
          <cell r="BV209">
            <v>43273.716099537036</v>
          </cell>
          <cell r="BW209">
            <v>24</v>
          </cell>
          <cell r="BX209" t="str">
            <v>Validado Correctamente</v>
          </cell>
          <cell r="BY209" t="str">
            <v>NO</v>
          </cell>
          <cell r="BZ209">
            <v>43280.354131944441</v>
          </cell>
          <cell r="CA209">
            <v>3</v>
          </cell>
          <cell r="CB209" t="str">
            <v>Validado Correctamente</v>
          </cell>
          <cell r="CC209" t="str">
            <v>NO</v>
          </cell>
          <cell r="CD209">
            <v>43280.356851851851</v>
          </cell>
          <cell r="CE209" t="str">
            <v>CARGUE 0</v>
          </cell>
          <cell r="CF209" t="str">
            <v>Cargue en cero</v>
          </cell>
          <cell r="CG209" t="str">
            <v>NO</v>
          </cell>
          <cell r="CH209">
            <v>43280.356747685182</v>
          </cell>
          <cell r="CI209" t="str">
            <v>CARGUE 0</v>
          </cell>
          <cell r="CJ209" t="str">
            <v>Cargue en cero</v>
          </cell>
          <cell r="CK209" t="str">
            <v>NO</v>
          </cell>
          <cell r="CL209">
            <v>43280.358726851853</v>
          </cell>
          <cell r="CM209">
            <v>0</v>
          </cell>
          <cell r="CN209" t="str">
            <v>Validado Correctamente</v>
          </cell>
          <cell r="CO209" t="str">
            <v>NO</v>
          </cell>
          <cell r="CP209">
            <v>43280.356921296298</v>
          </cell>
          <cell r="CQ209" t="str">
            <v>CARGUE 0</v>
          </cell>
          <cell r="CR209" t="str">
            <v>Cargue en cero</v>
          </cell>
          <cell r="CS209" t="str">
            <v>NO</v>
          </cell>
          <cell r="CT209">
            <v>43280.357106481482</v>
          </cell>
          <cell r="CU209" t="str">
            <v>CARGUE 0</v>
          </cell>
          <cell r="CV209" t="str">
            <v>Cargue en cero</v>
          </cell>
          <cell r="CW209" t="str">
            <v>NO</v>
          </cell>
        </row>
        <row r="210">
          <cell r="A210">
            <v>3204</v>
          </cell>
          <cell r="B210" t="str">
            <v>TECNOLOGICO DE ANTIOQUIA</v>
          </cell>
          <cell r="C210" t="str">
            <v>PUBLICA</v>
          </cell>
          <cell r="D210" t="str">
            <v>Institución Universitaria/Escuela Tecnológica</v>
          </cell>
          <cell r="E210" t="str">
            <v>Vacio</v>
          </cell>
          <cell r="F210">
            <v>43279.531481481485</v>
          </cell>
          <cell r="G210">
            <v>3434</v>
          </cell>
          <cell r="H210" t="str">
            <v>Validado Correctamente</v>
          </cell>
          <cell r="I210" t="str">
            <v>NO</v>
          </cell>
          <cell r="J210">
            <v>43281.904062499998</v>
          </cell>
          <cell r="K210">
            <v>2658</v>
          </cell>
          <cell r="L210" t="str">
            <v>Validado Correctamente</v>
          </cell>
          <cell r="M210" t="str">
            <v>Vacio</v>
          </cell>
          <cell r="N210">
            <v>43281.937210648146</v>
          </cell>
          <cell r="O210">
            <v>1676</v>
          </cell>
          <cell r="P210" t="str">
            <v>Validado Correctamente</v>
          </cell>
          <cell r="Q210" t="str">
            <v>Vacio</v>
          </cell>
          <cell r="R210">
            <v>43342.624247685184</v>
          </cell>
          <cell r="S210">
            <v>9568</v>
          </cell>
          <cell r="T210" t="str">
            <v>Validado Correctamente</v>
          </cell>
          <cell r="U210" t="str">
            <v>SI</v>
          </cell>
          <cell r="V210">
            <v>43210.358784722222</v>
          </cell>
          <cell r="W210">
            <v>824</v>
          </cell>
          <cell r="X210" t="str">
            <v>Validado Correctamente</v>
          </cell>
          <cell r="Y210" t="str">
            <v>NO</v>
          </cell>
          <cell r="Z210" t="str">
            <v>Vacio</v>
          </cell>
          <cell r="AA210" t="str">
            <v>Vacio</v>
          </cell>
          <cell r="AB210" t="str">
            <v>Vacio</v>
          </cell>
          <cell r="AC210" t="str">
            <v>Vacio</v>
          </cell>
          <cell r="AD210">
            <v>43281.321655092594</v>
          </cell>
          <cell r="AE210">
            <v>1</v>
          </cell>
          <cell r="AF210" t="str">
            <v>Validado Correctamente</v>
          </cell>
          <cell r="AG210" t="str">
            <v>Vacio</v>
          </cell>
          <cell r="AH210">
            <v>43281.48</v>
          </cell>
          <cell r="AI210">
            <v>708</v>
          </cell>
          <cell r="AJ210" t="str">
            <v>Validado Correctamente</v>
          </cell>
          <cell r="AK210" t="str">
            <v>Vacio</v>
          </cell>
          <cell r="AL210">
            <v>43279.64539351852</v>
          </cell>
          <cell r="AM210">
            <v>56</v>
          </cell>
          <cell r="AN210" t="str">
            <v>Validado Correctamente</v>
          </cell>
          <cell r="AO210" t="str">
            <v>NO</v>
          </cell>
          <cell r="AP210">
            <v>43277.405914351853</v>
          </cell>
          <cell r="AQ210">
            <v>88</v>
          </cell>
          <cell r="AR210" t="str">
            <v>Validado Correctamente</v>
          </cell>
          <cell r="AS210" t="str">
            <v>NO</v>
          </cell>
          <cell r="AT210">
            <v>43277.501238425924</v>
          </cell>
          <cell r="AU210">
            <v>23</v>
          </cell>
          <cell r="AV210" t="str">
            <v>Validado Correctamente</v>
          </cell>
          <cell r="AW210" t="str">
            <v>NO</v>
          </cell>
          <cell r="AX210">
            <v>43277.457627314812</v>
          </cell>
          <cell r="AY210">
            <v>15</v>
          </cell>
          <cell r="AZ210" t="str">
            <v>Validado Correctamente</v>
          </cell>
          <cell r="BA210" t="str">
            <v>NO</v>
          </cell>
          <cell r="BB210">
            <v>43277.373171296298</v>
          </cell>
          <cell r="BC210">
            <v>1</v>
          </cell>
          <cell r="BD210" t="str">
            <v>Validado Correctamente</v>
          </cell>
          <cell r="BE210" t="str">
            <v>NO</v>
          </cell>
          <cell r="BF210">
            <v>43277.384560185186</v>
          </cell>
          <cell r="BG210">
            <v>4</v>
          </cell>
          <cell r="BH210" t="str">
            <v>Validado Correctamente</v>
          </cell>
          <cell r="BI210" t="str">
            <v>NO</v>
          </cell>
          <cell r="BJ210">
            <v>43277.378622685188</v>
          </cell>
          <cell r="BK210" t="str">
            <v>CARGUE 0</v>
          </cell>
          <cell r="BL210" t="str">
            <v>Cargue en cero</v>
          </cell>
          <cell r="BM210" t="str">
            <v>NO</v>
          </cell>
          <cell r="BN210">
            <v>43277.354178240741</v>
          </cell>
          <cell r="BO210">
            <v>54</v>
          </cell>
          <cell r="BP210" t="str">
            <v>Validado Correctamente</v>
          </cell>
          <cell r="BQ210" t="str">
            <v>NO</v>
          </cell>
          <cell r="BR210" t="str">
            <v>Vacio</v>
          </cell>
          <cell r="BS210" t="str">
            <v>Vacio</v>
          </cell>
          <cell r="BT210" t="str">
            <v>Vacio</v>
          </cell>
          <cell r="BU210" t="str">
            <v>Vacio</v>
          </cell>
          <cell r="BV210">
            <v>43276.682615740741</v>
          </cell>
          <cell r="BW210">
            <v>22</v>
          </cell>
          <cell r="BX210" t="str">
            <v>Validado Correctamente</v>
          </cell>
          <cell r="BY210" t="str">
            <v>NO</v>
          </cell>
          <cell r="BZ210">
            <v>43276.701504629629</v>
          </cell>
          <cell r="CA210">
            <v>51</v>
          </cell>
          <cell r="CB210" t="str">
            <v>Validado Correctamente</v>
          </cell>
          <cell r="CC210" t="str">
            <v>NO</v>
          </cell>
          <cell r="CD210">
            <v>43276.704375000001</v>
          </cell>
          <cell r="CE210" t="str">
            <v>CARGUE 0</v>
          </cell>
          <cell r="CF210" t="str">
            <v>Cargue en cero</v>
          </cell>
          <cell r="CG210" t="str">
            <v>NO</v>
          </cell>
          <cell r="CH210">
            <v>43276.576562499999</v>
          </cell>
          <cell r="CI210">
            <v>2</v>
          </cell>
          <cell r="CJ210" t="str">
            <v>Validado Correctamente</v>
          </cell>
          <cell r="CK210" t="str">
            <v>NO</v>
          </cell>
          <cell r="CL210">
            <v>43280.67083333333</v>
          </cell>
          <cell r="CM210">
            <v>3</v>
          </cell>
          <cell r="CN210" t="str">
            <v>Validado Correctamente</v>
          </cell>
          <cell r="CO210" t="str">
            <v>NO</v>
          </cell>
          <cell r="CP210">
            <v>43276.686620370368</v>
          </cell>
          <cell r="CQ210">
            <v>35</v>
          </cell>
          <cell r="CR210" t="str">
            <v>Validado Correctamente</v>
          </cell>
          <cell r="CS210" t="str">
            <v>NO</v>
          </cell>
          <cell r="CT210">
            <v>43276.704502314817</v>
          </cell>
          <cell r="CU210" t="str">
            <v>CARGUE 0</v>
          </cell>
          <cell r="CV210" t="str">
            <v>Cargue en cero</v>
          </cell>
          <cell r="CW210" t="str">
            <v>NO</v>
          </cell>
        </row>
        <row r="211">
          <cell r="A211">
            <v>3301</v>
          </cell>
          <cell r="B211" t="str">
            <v>INSTITUCION UNIVERSITARIA ANTONIO JOSE CAMACHO</v>
          </cell>
          <cell r="C211" t="str">
            <v>PUBLICA</v>
          </cell>
          <cell r="D211" t="str">
            <v>Institución Universitaria/Escuela Tecnológica</v>
          </cell>
          <cell r="E211" t="str">
            <v>Vacio</v>
          </cell>
          <cell r="F211">
            <v>43277.412199074075</v>
          </cell>
          <cell r="G211">
            <v>1639</v>
          </cell>
          <cell r="H211" t="str">
            <v>Validado Correctamente</v>
          </cell>
          <cell r="I211" t="str">
            <v>NO</v>
          </cell>
          <cell r="J211">
            <v>43277.412731481483</v>
          </cell>
          <cell r="K211">
            <v>1586</v>
          </cell>
          <cell r="L211" t="str">
            <v>Validado Correctamente</v>
          </cell>
          <cell r="M211" t="str">
            <v>NO</v>
          </cell>
          <cell r="N211">
            <v>43277.781990740739</v>
          </cell>
          <cell r="O211">
            <v>1416</v>
          </cell>
          <cell r="P211" t="str">
            <v>Validado Correctamente</v>
          </cell>
          <cell r="Q211" t="str">
            <v>NO</v>
          </cell>
          <cell r="R211">
            <v>43279.697789351849</v>
          </cell>
          <cell r="S211">
            <v>7558</v>
          </cell>
          <cell r="T211" t="str">
            <v>Validado Correctamente</v>
          </cell>
          <cell r="U211" t="str">
            <v>NO</v>
          </cell>
          <cell r="V211">
            <v>43266.720393518517</v>
          </cell>
          <cell r="W211">
            <v>26</v>
          </cell>
          <cell r="X211" t="str">
            <v>Validado Correctamente</v>
          </cell>
          <cell r="Y211" t="str">
            <v>NO</v>
          </cell>
          <cell r="Z211">
            <v>43033.676134259258</v>
          </cell>
          <cell r="AA211">
            <v>41</v>
          </cell>
          <cell r="AB211" t="str">
            <v>Validado Correctamente</v>
          </cell>
          <cell r="AC211" t="str">
            <v>SI</v>
          </cell>
          <cell r="AD211">
            <v>43271.73537037037</v>
          </cell>
          <cell r="AE211">
            <v>1</v>
          </cell>
          <cell r="AF211" t="str">
            <v>Validado Correctamente</v>
          </cell>
          <cell r="AG211" t="str">
            <v>NO</v>
          </cell>
          <cell r="AH211">
            <v>43277.627222222225</v>
          </cell>
          <cell r="AI211">
            <v>610</v>
          </cell>
          <cell r="AJ211" t="str">
            <v>Validado Correctamente</v>
          </cell>
          <cell r="AK211" t="str">
            <v>NO</v>
          </cell>
          <cell r="AL211">
            <v>43265.693680555552</v>
          </cell>
          <cell r="AM211">
            <v>5</v>
          </cell>
          <cell r="AN211" t="str">
            <v>Validado Correctamente</v>
          </cell>
          <cell r="AO211" t="str">
            <v>NO</v>
          </cell>
          <cell r="AP211">
            <v>43265.640648148146</v>
          </cell>
          <cell r="AQ211">
            <v>1</v>
          </cell>
          <cell r="AR211" t="str">
            <v>Validado Correctamente</v>
          </cell>
          <cell r="AS211" t="str">
            <v>NO</v>
          </cell>
          <cell r="AT211">
            <v>43265.719166666669</v>
          </cell>
          <cell r="AU211">
            <v>10</v>
          </cell>
          <cell r="AV211" t="str">
            <v>Validado Correctamente</v>
          </cell>
          <cell r="AW211" t="str">
            <v>NO</v>
          </cell>
          <cell r="AX211">
            <v>43291.732569444444</v>
          </cell>
          <cell r="AY211" t="str">
            <v>CARGUE 0</v>
          </cell>
          <cell r="AZ211" t="str">
            <v>Cargue en cero</v>
          </cell>
          <cell r="BA211" t="str">
            <v>SI</v>
          </cell>
          <cell r="BB211">
            <v>43291.733553240738</v>
          </cell>
          <cell r="BC211" t="str">
            <v>CARGUE 0</v>
          </cell>
          <cell r="BD211" t="str">
            <v>Cargue en cero</v>
          </cell>
          <cell r="BE211" t="str">
            <v>SI</v>
          </cell>
          <cell r="BF211">
            <v>43265.683136574073</v>
          </cell>
          <cell r="BG211">
            <v>7</v>
          </cell>
          <cell r="BH211" t="str">
            <v>Validado Correctamente</v>
          </cell>
          <cell r="BI211" t="str">
            <v>NO</v>
          </cell>
          <cell r="BJ211">
            <v>43272.389745370368</v>
          </cell>
          <cell r="BK211" t="str">
            <v>CARGUE 0</v>
          </cell>
          <cell r="BL211" t="str">
            <v>Cargue en cero</v>
          </cell>
          <cell r="BM211" t="str">
            <v>NO</v>
          </cell>
          <cell r="BN211">
            <v>43265.500891203701</v>
          </cell>
          <cell r="BO211">
            <v>15</v>
          </cell>
          <cell r="BP211" t="str">
            <v>Validado Correctamente</v>
          </cell>
          <cell r="BQ211" t="str">
            <v>NO</v>
          </cell>
          <cell r="BR211">
            <v>43291.734317129631</v>
          </cell>
          <cell r="BS211" t="str">
            <v>CARGUE 0</v>
          </cell>
          <cell r="BT211" t="str">
            <v>Cargue en cero</v>
          </cell>
          <cell r="BU211" t="str">
            <v>SI</v>
          </cell>
          <cell r="BV211">
            <v>43277.43650462963</v>
          </cell>
          <cell r="BW211">
            <v>21</v>
          </cell>
          <cell r="BX211" t="str">
            <v>Validado Correctamente</v>
          </cell>
          <cell r="BY211" t="str">
            <v>NO</v>
          </cell>
          <cell r="BZ211">
            <v>43265.435844907406</v>
          </cell>
          <cell r="CA211">
            <v>7</v>
          </cell>
          <cell r="CB211" t="str">
            <v>Validado Correctamente</v>
          </cell>
          <cell r="CC211" t="str">
            <v>NO</v>
          </cell>
          <cell r="CD211">
            <v>43279.653877314813</v>
          </cell>
          <cell r="CE211" t="str">
            <v>CARGUE 0</v>
          </cell>
          <cell r="CF211" t="str">
            <v>Cargue en cero</v>
          </cell>
          <cell r="CG211" t="str">
            <v>NO</v>
          </cell>
          <cell r="CH211">
            <v>43279.655324074076</v>
          </cell>
          <cell r="CI211" t="str">
            <v>CARGUE 0</v>
          </cell>
          <cell r="CJ211" t="str">
            <v>Cargue en cero</v>
          </cell>
          <cell r="CK211" t="str">
            <v>NO</v>
          </cell>
          <cell r="CL211">
            <v>43264.684050925927</v>
          </cell>
          <cell r="CM211">
            <v>2</v>
          </cell>
          <cell r="CN211" t="str">
            <v>Validado Correctamente</v>
          </cell>
          <cell r="CO211" t="str">
            <v>NO</v>
          </cell>
          <cell r="CP211">
            <v>43265.454236111109</v>
          </cell>
          <cell r="CQ211">
            <v>4</v>
          </cell>
          <cell r="CR211" t="str">
            <v>Validado Correctamente</v>
          </cell>
          <cell r="CS211" t="str">
            <v>NO</v>
          </cell>
          <cell r="CT211">
            <v>43279.65420138889</v>
          </cell>
          <cell r="CU211" t="str">
            <v>CARGUE 0</v>
          </cell>
          <cell r="CV211" t="str">
            <v>Cargue en cero</v>
          </cell>
          <cell r="CW211" t="str">
            <v>NO</v>
          </cell>
        </row>
        <row r="212">
          <cell r="A212">
            <v>3302</v>
          </cell>
          <cell r="B212" t="str">
            <v>INSTITUTO TECNOLOGICO METROPOLITANO</v>
          </cell>
          <cell r="C212" t="str">
            <v>PUBLICA</v>
          </cell>
          <cell r="D212" t="str">
            <v>Institución Universitaria/Escuela Tecnológica</v>
          </cell>
          <cell r="E212" t="str">
            <v>Vacio</v>
          </cell>
          <cell r="F212">
            <v>43151.350983796299</v>
          </cell>
          <cell r="G212">
            <v>7521</v>
          </cell>
          <cell r="H212" t="str">
            <v>Validado Correctamente</v>
          </cell>
          <cell r="I212" t="str">
            <v>NO</v>
          </cell>
          <cell r="J212">
            <v>43151.410914351851</v>
          </cell>
          <cell r="K212">
            <v>6577</v>
          </cell>
          <cell r="L212" t="str">
            <v>Validado Correctamente</v>
          </cell>
          <cell r="M212" t="str">
            <v>NO</v>
          </cell>
          <cell r="N212">
            <v>43291.491956018515</v>
          </cell>
          <cell r="O212">
            <v>4480</v>
          </cell>
          <cell r="P212" t="str">
            <v>Validado Correctamente</v>
          </cell>
          <cell r="Q212" t="str">
            <v>SI</v>
          </cell>
          <cell r="R212">
            <v>43326.620451388888</v>
          </cell>
          <cell r="S212">
            <v>24229</v>
          </cell>
          <cell r="T212" t="str">
            <v>Validado Correctamente</v>
          </cell>
          <cell r="U212" t="str">
            <v>SI</v>
          </cell>
          <cell r="V212">
            <v>43426.376261574071</v>
          </cell>
          <cell r="W212">
            <v>1155</v>
          </cell>
          <cell r="X212" t="str">
            <v>Validado Correctamente</v>
          </cell>
          <cell r="Y212" t="str">
            <v>SI</v>
          </cell>
          <cell r="Z212">
            <v>43027.38858796296</v>
          </cell>
          <cell r="AA212">
            <v>41</v>
          </cell>
          <cell r="AB212" t="str">
            <v>Validado Correctamente</v>
          </cell>
          <cell r="AC212" t="str">
            <v>SI</v>
          </cell>
          <cell r="AD212">
            <v>43272.323518518519</v>
          </cell>
          <cell r="AE212">
            <v>1</v>
          </cell>
          <cell r="AF212" t="str">
            <v>Validado Correctamente</v>
          </cell>
          <cell r="AG212" t="str">
            <v>NO</v>
          </cell>
          <cell r="AH212">
            <v>43281.543819444443</v>
          </cell>
          <cell r="AI212">
            <v>1246</v>
          </cell>
          <cell r="AJ212" t="str">
            <v>Validado Correctamente</v>
          </cell>
          <cell r="AK212" t="str">
            <v>Vacio</v>
          </cell>
          <cell r="AL212">
            <v>43266.655474537038</v>
          </cell>
          <cell r="AM212">
            <v>21</v>
          </cell>
          <cell r="AN212" t="str">
            <v>Validado Correctamente</v>
          </cell>
          <cell r="AO212" t="str">
            <v>NO</v>
          </cell>
          <cell r="AP212">
            <v>43266.581006944441</v>
          </cell>
          <cell r="AQ212">
            <v>18</v>
          </cell>
          <cell r="AR212" t="str">
            <v>Validado Correctamente</v>
          </cell>
          <cell r="AS212" t="str">
            <v>NO</v>
          </cell>
          <cell r="AT212">
            <v>43266.82340277778</v>
          </cell>
          <cell r="AU212">
            <v>14</v>
          </cell>
          <cell r="AV212" t="str">
            <v>Validado Correctamente</v>
          </cell>
          <cell r="AW212" t="str">
            <v>NO</v>
          </cell>
          <cell r="AX212">
            <v>43266.655509259261</v>
          </cell>
          <cell r="AY212">
            <v>15</v>
          </cell>
          <cell r="AZ212" t="str">
            <v>Validado Correctamente</v>
          </cell>
          <cell r="BA212" t="str">
            <v>NO</v>
          </cell>
          <cell r="BB212">
            <v>43266.48646990741</v>
          </cell>
          <cell r="BC212">
            <v>52</v>
          </cell>
          <cell r="BD212" t="str">
            <v>Validado Correctamente</v>
          </cell>
          <cell r="BE212" t="str">
            <v>NO</v>
          </cell>
          <cell r="BF212" t="str">
            <v>Vacio</v>
          </cell>
          <cell r="BG212" t="str">
            <v>Vacio</v>
          </cell>
          <cell r="BH212" t="str">
            <v>Vacio</v>
          </cell>
          <cell r="BI212" t="str">
            <v>Vacio</v>
          </cell>
          <cell r="BJ212" t="str">
            <v>Vacio</v>
          </cell>
          <cell r="BK212" t="str">
            <v>Vacio</v>
          </cell>
          <cell r="BL212" t="str">
            <v>Vacio</v>
          </cell>
          <cell r="BM212" t="str">
            <v>Vacio</v>
          </cell>
          <cell r="BN212">
            <v>43266.507071759261</v>
          </cell>
          <cell r="BO212">
            <v>49</v>
          </cell>
          <cell r="BP212" t="str">
            <v>Validado Correctamente</v>
          </cell>
          <cell r="BQ212" t="str">
            <v>NO</v>
          </cell>
          <cell r="BR212" t="str">
            <v>Vacio</v>
          </cell>
          <cell r="BS212" t="str">
            <v>Vacio</v>
          </cell>
          <cell r="BT212" t="str">
            <v>Vacio</v>
          </cell>
          <cell r="BU212" t="str">
            <v>Vacio</v>
          </cell>
          <cell r="BV212">
            <v>43265.514074074075</v>
          </cell>
          <cell r="BW212">
            <v>76</v>
          </cell>
          <cell r="BX212" t="str">
            <v>Validado Correctamente</v>
          </cell>
          <cell r="BY212" t="str">
            <v>NO</v>
          </cell>
          <cell r="BZ212">
            <v>43265.718333333331</v>
          </cell>
          <cell r="CA212">
            <v>47</v>
          </cell>
          <cell r="CB212" t="str">
            <v>Validado Correctamente</v>
          </cell>
          <cell r="CC212" t="str">
            <v>NO</v>
          </cell>
          <cell r="CD212" t="str">
            <v>Vacio</v>
          </cell>
          <cell r="CE212" t="str">
            <v>Vacio</v>
          </cell>
          <cell r="CF212" t="str">
            <v>Validado con Errores</v>
          </cell>
          <cell r="CG212" t="str">
            <v>Vacio</v>
          </cell>
          <cell r="CH212">
            <v>43259.647581018522</v>
          </cell>
          <cell r="CI212">
            <v>9</v>
          </cell>
          <cell r="CJ212" t="str">
            <v>Validado Correctamente</v>
          </cell>
          <cell r="CK212" t="str">
            <v>NO</v>
          </cell>
          <cell r="CL212" t="str">
            <v>Vacio</v>
          </cell>
          <cell r="CM212" t="str">
            <v>Vacio</v>
          </cell>
          <cell r="CN212" t="str">
            <v>Validado con Errores</v>
          </cell>
          <cell r="CO212" t="str">
            <v>Vacio</v>
          </cell>
          <cell r="CP212">
            <v>43259.649270833332</v>
          </cell>
          <cell r="CQ212">
            <v>7</v>
          </cell>
          <cell r="CR212" t="str">
            <v>Validado Correctamente</v>
          </cell>
          <cell r="CS212" t="str">
            <v>NO</v>
          </cell>
          <cell r="CT212">
            <v>43266.479166666664</v>
          </cell>
          <cell r="CU212">
            <v>26</v>
          </cell>
          <cell r="CV212" t="str">
            <v>Validado Correctamente</v>
          </cell>
          <cell r="CW212" t="str">
            <v>NO</v>
          </cell>
        </row>
        <row r="213">
          <cell r="A213">
            <v>3303</v>
          </cell>
          <cell r="B213" t="str">
            <v>ESCUELA SUPERIOR TECNOLOGICA DE ARTES DEBORA ARANGO</v>
          </cell>
          <cell r="C213" t="str">
            <v>PUBLICA</v>
          </cell>
          <cell r="D213" t="str">
            <v>Institución Tecnológica</v>
          </cell>
          <cell r="E213" t="str">
            <v>Vacio</v>
          </cell>
          <cell r="F213">
            <v>43180.7109837963</v>
          </cell>
          <cell r="G213">
            <v>163</v>
          </cell>
          <cell r="H213" t="str">
            <v>Validado Correctamente</v>
          </cell>
          <cell r="I213" t="str">
            <v>NO</v>
          </cell>
          <cell r="J213">
            <v>43180.711134259262</v>
          </cell>
          <cell r="K213">
            <v>152</v>
          </cell>
          <cell r="L213" t="str">
            <v>Validado Correctamente</v>
          </cell>
          <cell r="M213" t="str">
            <v>NO</v>
          </cell>
          <cell r="N213">
            <v>43180.715787037036</v>
          </cell>
          <cell r="O213">
            <v>131</v>
          </cell>
          <cell r="P213" t="str">
            <v>Validado Correctamente</v>
          </cell>
          <cell r="Q213" t="str">
            <v>NO</v>
          </cell>
          <cell r="R213">
            <v>43273.684236111112</v>
          </cell>
          <cell r="S213">
            <v>452</v>
          </cell>
          <cell r="T213" t="str">
            <v>Validado Correctamente</v>
          </cell>
          <cell r="U213" t="str">
            <v>NO</v>
          </cell>
          <cell r="V213">
            <v>43342.42523148148</v>
          </cell>
          <cell r="W213">
            <v>1</v>
          </cell>
          <cell r="X213" t="str">
            <v>Validado Correctamente</v>
          </cell>
          <cell r="Y213" t="str">
            <v>SI</v>
          </cell>
          <cell r="Z213">
            <v>43084.608252314814</v>
          </cell>
          <cell r="AA213">
            <v>8</v>
          </cell>
          <cell r="AB213" t="str">
            <v>Validado Correctamente</v>
          </cell>
          <cell r="AC213" t="str">
            <v>SI</v>
          </cell>
          <cell r="AD213">
            <v>43277.679814814815</v>
          </cell>
          <cell r="AE213">
            <v>1</v>
          </cell>
          <cell r="AF213" t="str">
            <v>Validado Correctamente</v>
          </cell>
          <cell r="AG213" t="str">
            <v>NO</v>
          </cell>
          <cell r="AH213">
            <v>43286.73064814815</v>
          </cell>
          <cell r="AI213">
            <v>105</v>
          </cell>
          <cell r="AJ213" t="str">
            <v>Validado Correctamente</v>
          </cell>
          <cell r="AK213" t="str">
            <v>SI</v>
          </cell>
          <cell r="AL213">
            <v>43278.485902777778</v>
          </cell>
          <cell r="AM213" t="str">
            <v>CARGUE 0</v>
          </cell>
          <cell r="AN213" t="str">
            <v>Cargue en cero</v>
          </cell>
          <cell r="AO213" t="str">
            <v>NO</v>
          </cell>
          <cell r="AP213">
            <v>43287.499293981484</v>
          </cell>
          <cell r="AQ213">
            <v>2</v>
          </cell>
          <cell r="AR213" t="str">
            <v>Validado Correctamente</v>
          </cell>
          <cell r="AS213" t="str">
            <v>SI</v>
          </cell>
          <cell r="AT213" t="str">
            <v>Vacio</v>
          </cell>
          <cell r="AU213" t="str">
            <v>Vacio</v>
          </cell>
          <cell r="AV213" t="str">
            <v>Validado con Errores</v>
          </cell>
          <cell r="AW213" t="str">
            <v>Vacio</v>
          </cell>
          <cell r="AX213">
            <v>43278.490543981483</v>
          </cell>
          <cell r="AY213" t="str">
            <v>CARGUE 0</v>
          </cell>
          <cell r="AZ213" t="str">
            <v>Cargue en cero</v>
          </cell>
          <cell r="BA213" t="str">
            <v>NO</v>
          </cell>
          <cell r="BB213">
            <v>43278.491284722222</v>
          </cell>
          <cell r="BC213" t="str">
            <v>CARGUE 0</v>
          </cell>
          <cell r="BD213" t="str">
            <v>Cargue en cero</v>
          </cell>
          <cell r="BE213" t="str">
            <v>NO</v>
          </cell>
          <cell r="BF213" t="str">
            <v>Vacio</v>
          </cell>
          <cell r="BG213" t="str">
            <v>Vacio</v>
          </cell>
          <cell r="BH213" t="str">
            <v>Validado con Errores</v>
          </cell>
          <cell r="BI213" t="str">
            <v>Vacio</v>
          </cell>
          <cell r="BJ213">
            <v>43278.492071759261</v>
          </cell>
          <cell r="BK213" t="str">
            <v>CARGUE 0</v>
          </cell>
          <cell r="BL213" t="str">
            <v>Cargue en cero</v>
          </cell>
          <cell r="BM213" t="str">
            <v>NO</v>
          </cell>
          <cell r="BN213">
            <v>43287.492395833331</v>
          </cell>
          <cell r="BO213" t="str">
            <v>CARGUE 0</v>
          </cell>
          <cell r="BP213" t="str">
            <v>Validado Correctamente</v>
          </cell>
          <cell r="BQ213" t="str">
            <v>SI</v>
          </cell>
          <cell r="BR213">
            <v>43321.770439814813</v>
          </cell>
          <cell r="BS213">
            <v>4</v>
          </cell>
          <cell r="BT213" t="str">
            <v>Validado Correctamente</v>
          </cell>
          <cell r="BU213" t="str">
            <v>SI</v>
          </cell>
          <cell r="BV213">
            <v>43281.554085648146</v>
          </cell>
          <cell r="BW213">
            <v>11</v>
          </cell>
          <cell r="BX213" t="str">
            <v>Validado Correctamente</v>
          </cell>
          <cell r="BY213" t="str">
            <v>Vacio</v>
          </cell>
          <cell r="BZ213">
            <v>43279.675046296295</v>
          </cell>
          <cell r="CA213">
            <v>24</v>
          </cell>
          <cell r="CB213" t="str">
            <v>Validado Correctamente</v>
          </cell>
          <cell r="CC213" t="str">
            <v>NO</v>
          </cell>
          <cell r="CD213">
            <v>43279.686689814815</v>
          </cell>
          <cell r="CE213">
            <v>1</v>
          </cell>
          <cell r="CF213" t="str">
            <v>Validado Correctamente</v>
          </cell>
          <cell r="CG213" t="str">
            <v>NO</v>
          </cell>
          <cell r="CH213">
            <v>43279.686701388891</v>
          </cell>
          <cell r="CI213">
            <v>4</v>
          </cell>
          <cell r="CJ213" t="str">
            <v>Validado Correctamente</v>
          </cell>
          <cell r="CK213" t="str">
            <v>NO</v>
          </cell>
          <cell r="CL213">
            <v>43279.676365740743</v>
          </cell>
          <cell r="CM213">
            <v>7</v>
          </cell>
          <cell r="CN213" t="str">
            <v>Validado Correctamente</v>
          </cell>
          <cell r="CO213" t="str">
            <v>NO</v>
          </cell>
          <cell r="CP213">
            <v>43279.649085648147</v>
          </cell>
          <cell r="CQ213">
            <v>5</v>
          </cell>
          <cell r="CR213" t="str">
            <v>Validado Correctamente</v>
          </cell>
          <cell r="CS213" t="str">
            <v>NO</v>
          </cell>
          <cell r="CT213">
            <v>43279.649143518516</v>
          </cell>
          <cell r="CU213">
            <v>8</v>
          </cell>
          <cell r="CV213" t="str">
            <v>Validado Correctamente</v>
          </cell>
          <cell r="CW213" t="str">
            <v>NO</v>
          </cell>
        </row>
        <row r="214">
          <cell r="A214">
            <v>3702</v>
          </cell>
          <cell r="B214" t="str">
            <v>FUNDACION TECNOLOGICA AUTONOMA DE BOGOTA-FABA-</v>
          </cell>
          <cell r="C214" t="str">
            <v>PRIVADA</v>
          </cell>
          <cell r="D214" t="str">
            <v>Institución Tecnológica</v>
          </cell>
          <cell r="E214" t="str">
            <v>Vacio</v>
          </cell>
          <cell r="F214">
            <v>43248.573854166665</v>
          </cell>
          <cell r="G214">
            <v>103</v>
          </cell>
          <cell r="H214" t="str">
            <v>Validado Correctamente</v>
          </cell>
          <cell r="I214" t="str">
            <v>NO</v>
          </cell>
          <cell r="J214">
            <v>43248.572245370371</v>
          </cell>
          <cell r="K214">
            <v>103</v>
          </cell>
          <cell r="L214" t="str">
            <v>Validado Correctamente</v>
          </cell>
          <cell r="M214" t="str">
            <v>NO</v>
          </cell>
          <cell r="N214">
            <v>43248.690358796295</v>
          </cell>
          <cell r="O214">
            <v>70</v>
          </cell>
          <cell r="P214" t="str">
            <v>Validado Correctamente</v>
          </cell>
          <cell r="Q214" t="str">
            <v>NO</v>
          </cell>
          <cell r="R214">
            <v>43403.45034722222</v>
          </cell>
          <cell r="S214">
            <v>385</v>
          </cell>
          <cell r="T214" t="str">
            <v>Validado Correctamente</v>
          </cell>
          <cell r="U214" t="str">
            <v>SI</v>
          </cell>
          <cell r="V214">
            <v>43248.609803240739</v>
          </cell>
          <cell r="W214">
            <v>44</v>
          </cell>
          <cell r="X214" t="str">
            <v>Validado Correctamente</v>
          </cell>
          <cell r="Y214" t="str">
            <v>NO</v>
          </cell>
          <cell r="Z214">
            <v>43067.434710648151</v>
          </cell>
          <cell r="AA214">
            <v>10</v>
          </cell>
          <cell r="AB214" t="str">
            <v>Validado Correctamente</v>
          </cell>
          <cell r="AC214" t="str">
            <v>SI</v>
          </cell>
          <cell r="AD214">
            <v>43271.714548611111</v>
          </cell>
          <cell r="AE214">
            <v>1</v>
          </cell>
          <cell r="AF214" t="str">
            <v>Validado Correctamente</v>
          </cell>
          <cell r="AG214" t="str">
            <v>NO</v>
          </cell>
          <cell r="AH214">
            <v>43206.467418981483</v>
          </cell>
          <cell r="AI214">
            <v>35</v>
          </cell>
          <cell r="AJ214" t="str">
            <v>Validado Correctamente</v>
          </cell>
          <cell r="AK214" t="str">
            <v>NO</v>
          </cell>
          <cell r="AL214" t="str">
            <v>Vacio</v>
          </cell>
          <cell r="AM214" t="str">
            <v>Vacio</v>
          </cell>
          <cell r="AN214" t="str">
            <v>Vacio</v>
          </cell>
          <cell r="AO214" t="str">
            <v>Vacio</v>
          </cell>
          <cell r="AP214" t="str">
            <v>Vacio</v>
          </cell>
          <cell r="AQ214" t="str">
            <v>Vacio</v>
          </cell>
          <cell r="AR214" t="str">
            <v>Vacio</v>
          </cell>
          <cell r="AS214" t="str">
            <v>Vacio</v>
          </cell>
          <cell r="AT214" t="str">
            <v>Vacio</v>
          </cell>
          <cell r="AU214" t="str">
            <v>Vacio</v>
          </cell>
          <cell r="AV214" t="str">
            <v>Vacio</v>
          </cell>
          <cell r="AW214" t="str">
            <v>Vacio</v>
          </cell>
          <cell r="AX214" t="str">
            <v>Vacio</v>
          </cell>
          <cell r="AY214" t="str">
            <v>Vacio</v>
          </cell>
          <cell r="AZ214" t="str">
            <v>Vacio</v>
          </cell>
          <cell r="BA214" t="str">
            <v>Vacio</v>
          </cell>
          <cell r="BB214" t="str">
            <v>Vacio</v>
          </cell>
          <cell r="BC214" t="str">
            <v>Vacio</v>
          </cell>
          <cell r="BD214" t="str">
            <v>Vacio</v>
          </cell>
          <cell r="BE214" t="str">
            <v>Vacio</v>
          </cell>
          <cell r="BF214" t="str">
            <v>Vacio</v>
          </cell>
          <cell r="BG214" t="str">
            <v>Vacio</v>
          </cell>
          <cell r="BH214" t="str">
            <v>Vacio</v>
          </cell>
          <cell r="BI214" t="str">
            <v>Vacio</v>
          </cell>
          <cell r="BJ214" t="str">
            <v>Vacio</v>
          </cell>
          <cell r="BK214" t="str">
            <v>Vacio</v>
          </cell>
          <cell r="BL214" t="str">
            <v>Vacio</v>
          </cell>
          <cell r="BM214" t="str">
            <v>Vacio</v>
          </cell>
          <cell r="BN214" t="str">
            <v>Vacio</v>
          </cell>
          <cell r="BO214" t="str">
            <v>Vacio</v>
          </cell>
          <cell r="BP214" t="str">
            <v>Vacio</v>
          </cell>
          <cell r="BQ214" t="str">
            <v>Vacio</v>
          </cell>
          <cell r="BR214" t="str">
            <v>Vacio</v>
          </cell>
          <cell r="BS214" t="str">
            <v>Vacio</v>
          </cell>
          <cell r="BT214" t="str">
            <v>Vacio</v>
          </cell>
          <cell r="BU214" t="str">
            <v>Vacio</v>
          </cell>
          <cell r="BV214">
            <v>43378.405462962961</v>
          </cell>
          <cell r="BW214">
            <v>125</v>
          </cell>
          <cell r="BX214" t="str">
            <v>Validado Correctamente</v>
          </cell>
          <cell r="BY214" t="str">
            <v>SI</v>
          </cell>
          <cell r="BZ214" t="str">
            <v>Vacio</v>
          </cell>
          <cell r="CA214" t="str">
            <v>Vacio</v>
          </cell>
          <cell r="CB214" t="str">
            <v>Vacio</v>
          </cell>
          <cell r="CC214" t="str">
            <v>Vacio</v>
          </cell>
          <cell r="CD214" t="str">
            <v>Vacio</v>
          </cell>
          <cell r="CE214" t="str">
            <v>Vacio</v>
          </cell>
          <cell r="CF214" t="str">
            <v>Vacio</v>
          </cell>
          <cell r="CG214" t="str">
            <v>Vacio</v>
          </cell>
          <cell r="CH214" t="str">
            <v>Vacio</v>
          </cell>
          <cell r="CI214" t="str">
            <v>Vacio</v>
          </cell>
          <cell r="CJ214" t="str">
            <v>Vacio</v>
          </cell>
          <cell r="CK214" t="str">
            <v>Vacio</v>
          </cell>
          <cell r="CL214" t="str">
            <v>Vacio</v>
          </cell>
          <cell r="CM214" t="str">
            <v>Vacio</v>
          </cell>
          <cell r="CN214" t="str">
            <v>Vacio</v>
          </cell>
          <cell r="CO214" t="str">
            <v>Vacio</v>
          </cell>
          <cell r="CP214">
            <v>43271.506481481483</v>
          </cell>
          <cell r="CQ214">
            <v>11</v>
          </cell>
          <cell r="CR214" t="str">
            <v>Validado Correctamente</v>
          </cell>
          <cell r="CS214" t="str">
            <v>NO</v>
          </cell>
          <cell r="CT214" t="str">
            <v>Vacio</v>
          </cell>
          <cell r="CU214" t="str">
            <v>Vacio</v>
          </cell>
          <cell r="CV214" t="str">
            <v>Vacio</v>
          </cell>
          <cell r="CW214" t="str">
            <v>Vacio</v>
          </cell>
        </row>
        <row r="215">
          <cell r="A215">
            <v>3703</v>
          </cell>
          <cell r="B215" t="str">
            <v>FUNDACION ESCUELA COLOMBIANA DE MERCADOTECNIA -ESCOLME-</v>
          </cell>
          <cell r="C215" t="str">
            <v>PRIVADA</v>
          </cell>
          <cell r="D215" t="str">
            <v>Institución Universitaria/Escuela Tecnológica</v>
          </cell>
          <cell r="E215" t="str">
            <v>Vacio</v>
          </cell>
          <cell r="F215">
            <v>43269.511122685188</v>
          </cell>
          <cell r="G215">
            <v>769</v>
          </cell>
          <cell r="H215" t="str">
            <v>Validado Correctamente</v>
          </cell>
          <cell r="I215" t="str">
            <v>NO</v>
          </cell>
          <cell r="J215">
            <v>43269.572951388887</v>
          </cell>
          <cell r="K215">
            <v>769</v>
          </cell>
          <cell r="L215" t="str">
            <v>Validado Correctamente</v>
          </cell>
          <cell r="M215" t="str">
            <v>NO</v>
          </cell>
          <cell r="N215">
            <v>43344.435798611114</v>
          </cell>
          <cell r="O215">
            <v>565</v>
          </cell>
          <cell r="P215" t="str">
            <v>Validado Correctamente</v>
          </cell>
          <cell r="Q215" t="str">
            <v>SI</v>
          </cell>
          <cell r="R215">
            <v>43402.671944444446</v>
          </cell>
          <cell r="S215">
            <v>1948</v>
          </cell>
          <cell r="T215" t="str">
            <v>Validado Correctamente</v>
          </cell>
          <cell r="U215" t="str">
            <v>SI</v>
          </cell>
          <cell r="V215">
            <v>43402.706076388888</v>
          </cell>
          <cell r="W215">
            <v>402</v>
          </cell>
          <cell r="X215" t="str">
            <v>Validado Correctamente</v>
          </cell>
          <cell r="Y215" t="str">
            <v>SI</v>
          </cell>
          <cell r="Z215" t="str">
            <v>Vacio</v>
          </cell>
          <cell r="AA215" t="str">
            <v>Vacio</v>
          </cell>
          <cell r="AB215" t="str">
            <v>Vacio</v>
          </cell>
          <cell r="AC215" t="str">
            <v>Vacio</v>
          </cell>
          <cell r="AD215">
            <v>43281.448310185187</v>
          </cell>
          <cell r="AE215">
            <v>1</v>
          </cell>
          <cell r="AF215" t="str">
            <v>Validado Correctamente</v>
          </cell>
          <cell r="AG215" t="str">
            <v>Vacio</v>
          </cell>
          <cell r="AH215">
            <v>43279.781400462962</v>
          </cell>
          <cell r="AI215">
            <v>77</v>
          </cell>
          <cell r="AJ215" t="str">
            <v>Validado Correctamente</v>
          </cell>
          <cell r="AK215" t="str">
            <v>NO</v>
          </cell>
          <cell r="AL215">
            <v>43280.568784722222</v>
          </cell>
          <cell r="AM215" t="str">
            <v>CARGUE 0</v>
          </cell>
          <cell r="AN215" t="str">
            <v>Cargue en cero</v>
          </cell>
          <cell r="AO215" t="str">
            <v>NO</v>
          </cell>
          <cell r="AP215">
            <v>43280.614618055559</v>
          </cell>
          <cell r="AQ215">
            <v>2</v>
          </cell>
          <cell r="AR215" t="str">
            <v>Validado Correctamente</v>
          </cell>
          <cell r="AS215" t="str">
            <v>NO</v>
          </cell>
          <cell r="AT215">
            <v>43280.568368055552</v>
          </cell>
          <cell r="AU215" t="str">
            <v>CARGUE 0</v>
          </cell>
          <cell r="AV215" t="str">
            <v>Cargue en cero</v>
          </cell>
          <cell r="AW215" t="str">
            <v>NO</v>
          </cell>
          <cell r="AX215">
            <v>43280.568888888891</v>
          </cell>
          <cell r="AY215" t="str">
            <v>CARGUE 0</v>
          </cell>
          <cell r="AZ215" t="str">
            <v>Cargue en cero</v>
          </cell>
          <cell r="BA215" t="str">
            <v>NO</v>
          </cell>
          <cell r="BB215">
            <v>43280.569861111115</v>
          </cell>
          <cell r="BC215" t="str">
            <v>CARGUE 0</v>
          </cell>
          <cell r="BD215" t="str">
            <v>Cargue en cero</v>
          </cell>
          <cell r="BE215" t="str">
            <v>NO</v>
          </cell>
          <cell r="BF215">
            <v>43280.569976851853</v>
          </cell>
          <cell r="BG215" t="str">
            <v>CARGUE 0</v>
          </cell>
          <cell r="BH215" t="str">
            <v>Cargue en cero</v>
          </cell>
          <cell r="BI215" t="str">
            <v>NO</v>
          </cell>
          <cell r="BJ215">
            <v>43280.570196759261</v>
          </cell>
          <cell r="BK215" t="str">
            <v>CARGUE 0</v>
          </cell>
          <cell r="BL215" t="str">
            <v>Cargue en cero</v>
          </cell>
          <cell r="BM215" t="str">
            <v>NO</v>
          </cell>
          <cell r="BN215">
            <v>43280.567881944444</v>
          </cell>
          <cell r="BO215" t="str">
            <v>CARGUE 0</v>
          </cell>
          <cell r="BP215" t="str">
            <v>Cargue en cero</v>
          </cell>
          <cell r="BQ215" t="str">
            <v>NO</v>
          </cell>
          <cell r="BR215">
            <v>43280.614814814813</v>
          </cell>
          <cell r="BS215">
            <v>7</v>
          </cell>
          <cell r="BT215" t="str">
            <v>Validado Correctamente</v>
          </cell>
          <cell r="BU215" t="str">
            <v>NO</v>
          </cell>
          <cell r="BV215">
            <v>43280.567013888889</v>
          </cell>
          <cell r="BW215">
            <v>45</v>
          </cell>
          <cell r="BX215" t="str">
            <v>Validado Correctamente</v>
          </cell>
          <cell r="BY215" t="str">
            <v>NO</v>
          </cell>
          <cell r="BZ215">
            <v>43280.497083333335</v>
          </cell>
          <cell r="CA215">
            <v>19</v>
          </cell>
          <cell r="CB215" t="str">
            <v>Validado Correctamente</v>
          </cell>
          <cell r="CC215" t="str">
            <v>NO</v>
          </cell>
          <cell r="CD215">
            <v>43280.56726851852</v>
          </cell>
          <cell r="CE215">
            <v>6</v>
          </cell>
          <cell r="CF215" t="str">
            <v>Validado Correctamente</v>
          </cell>
          <cell r="CG215" t="str">
            <v>NO</v>
          </cell>
          <cell r="CH215">
            <v>43280.567511574074</v>
          </cell>
          <cell r="CI215">
            <v>2</v>
          </cell>
          <cell r="CJ215" t="str">
            <v>Validado Correctamente</v>
          </cell>
          <cell r="CK215" t="str">
            <v>NO</v>
          </cell>
          <cell r="CL215">
            <v>43280.501284722224</v>
          </cell>
          <cell r="CM215" t="str">
            <v>CARGUE 0</v>
          </cell>
          <cell r="CN215" t="str">
            <v>Cargue en cero</v>
          </cell>
          <cell r="CO215" t="str">
            <v>NO</v>
          </cell>
          <cell r="CP215">
            <v>43280.611724537041</v>
          </cell>
          <cell r="CQ215">
            <v>7</v>
          </cell>
          <cell r="CR215" t="str">
            <v>Validado Correctamente</v>
          </cell>
          <cell r="CS215" t="str">
            <v>NO</v>
          </cell>
          <cell r="CT215" t="str">
            <v>Vacio</v>
          </cell>
          <cell r="CU215" t="str">
            <v>Vacio</v>
          </cell>
          <cell r="CV215" t="str">
            <v>Validado con Errores</v>
          </cell>
          <cell r="CW215" t="str">
            <v>Vacio</v>
          </cell>
        </row>
        <row r="216">
          <cell r="A216">
            <v>3705</v>
          </cell>
          <cell r="B216" t="str">
            <v>FUNDACION UNIVERSITARIA TECNOLOGICO COMFENALCO - CARTAGENA</v>
          </cell>
          <cell r="C216" t="str">
            <v>PRIVADA</v>
          </cell>
          <cell r="D216" t="str">
            <v>Institución Universitaria/Escuela Tecnológica</v>
          </cell>
          <cell r="E216" t="str">
            <v>Vacio</v>
          </cell>
          <cell r="F216">
            <v>43419.683229166665</v>
          </cell>
          <cell r="G216">
            <v>2693</v>
          </cell>
          <cell r="H216" t="str">
            <v>Validado Correctamente</v>
          </cell>
          <cell r="I216" t="str">
            <v>SI</v>
          </cell>
          <cell r="J216">
            <v>43403.634016203701</v>
          </cell>
          <cell r="K216">
            <v>2531</v>
          </cell>
          <cell r="L216" t="str">
            <v>Validado Correctamente</v>
          </cell>
          <cell r="M216" t="str">
            <v>SI</v>
          </cell>
          <cell r="N216">
            <v>43418.680833333332</v>
          </cell>
          <cell r="O216">
            <v>2041</v>
          </cell>
          <cell r="P216" t="str">
            <v>Validado Correctamente</v>
          </cell>
          <cell r="Q216" t="str">
            <v>SI</v>
          </cell>
          <cell r="R216">
            <v>43420.501273148147</v>
          </cell>
          <cell r="S216">
            <v>9113</v>
          </cell>
          <cell r="T216" t="str">
            <v>Validado Correctamente</v>
          </cell>
          <cell r="U216" t="str">
            <v>SI</v>
          </cell>
          <cell r="V216">
            <v>43402.619421296295</v>
          </cell>
          <cell r="W216">
            <v>1222</v>
          </cell>
          <cell r="X216" t="str">
            <v>Validado Correctamente</v>
          </cell>
          <cell r="Y216" t="str">
            <v>SI</v>
          </cell>
          <cell r="Z216" t="str">
            <v>Vacio</v>
          </cell>
          <cell r="AA216" t="str">
            <v>Vacio</v>
          </cell>
          <cell r="AB216" t="str">
            <v>Vacio</v>
          </cell>
          <cell r="AC216" t="str">
            <v>Vacio</v>
          </cell>
          <cell r="AD216">
            <v>43266.486493055556</v>
          </cell>
          <cell r="AE216">
            <v>1</v>
          </cell>
          <cell r="AF216" t="str">
            <v>Validado Correctamente</v>
          </cell>
          <cell r="AG216" t="str">
            <v>NO</v>
          </cell>
          <cell r="AH216">
            <v>43265.419409722221</v>
          </cell>
          <cell r="AI216">
            <v>519</v>
          </cell>
          <cell r="AJ216" t="str">
            <v>Validado Correctamente</v>
          </cell>
          <cell r="AK216" t="str">
            <v>NO</v>
          </cell>
          <cell r="AL216">
            <v>43264.462314814817</v>
          </cell>
          <cell r="AM216">
            <v>1</v>
          </cell>
          <cell r="AN216" t="str">
            <v>Validado Correctamente</v>
          </cell>
          <cell r="AO216" t="str">
            <v>NO</v>
          </cell>
          <cell r="AP216">
            <v>43264.430902777778</v>
          </cell>
          <cell r="AQ216">
            <v>11</v>
          </cell>
          <cell r="AR216" t="str">
            <v>Validado Correctamente</v>
          </cell>
          <cell r="AS216" t="str">
            <v>NO</v>
          </cell>
          <cell r="AT216">
            <v>43264.452152777776</v>
          </cell>
          <cell r="AU216">
            <v>3</v>
          </cell>
          <cell r="AV216" t="str">
            <v>Validado Correctamente</v>
          </cell>
          <cell r="AW216" t="str">
            <v>NO</v>
          </cell>
          <cell r="AX216">
            <v>43263.587858796294</v>
          </cell>
          <cell r="AY216" t="str">
            <v>CARGUE 0</v>
          </cell>
          <cell r="AZ216" t="str">
            <v>Cargue en cero</v>
          </cell>
          <cell r="BA216" t="str">
            <v>NO</v>
          </cell>
          <cell r="BB216">
            <v>43263.587708333333</v>
          </cell>
          <cell r="BC216" t="str">
            <v>CARGUE 0</v>
          </cell>
          <cell r="BD216" t="str">
            <v>Cargue en cero</v>
          </cell>
          <cell r="BE216" t="str">
            <v>NO</v>
          </cell>
          <cell r="BF216">
            <v>43263.587557870371</v>
          </cell>
          <cell r="BG216" t="str">
            <v>CARGUE 0</v>
          </cell>
          <cell r="BH216" t="str">
            <v>Cargue en cero</v>
          </cell>
          <cell r="BI216" t="str">
            <v>NO</v>
          </cell>
          <cell r="BJ216">
            <v>43243.640590277777</v>
          </cell>
          <cell r="BK216" t="str">
            <v>CARGUE 0</v>
          </cell>
          <cell r="BL216" t="str">
            <v>Cargue en cero</v>
          </cell>
          <cell r="BM216" t="str">
            <v>NO</v>
          </cell>
          <cell r="BN216">
            <v>43264.414560185185</v>
          </cell>
          <cell r="BO216">
            <v>19</v>
          </cell>
          <cell r="BP216" t="str">
            <v>Validado Correctamente</v>
          </cell>
          <cell r="BQ216" t="str">
            <v>NO</v>
          </cell>
          <cell r="BR216">
            <v>43257.472210648149</v>
          </cell>
          <cell r="BS216" t="str">
            <v>CARGUE 0</v>
          </cell>
          <cell r="BT216" t="str">
            <v>Cargue en cero</v>
          </cell>
          <cell r="BU216" t="str">
            <v>NO</v>
          </cell>
          <cell r="BV216">
            <v>43264.504803240743</v>
          </cell>
          <cell r="BW216">
            <v>19</v>
          </cell>
          <cell r="BX216" t="str">
            <v>Validado Correctamente</v>
          </cell>
          <cell r="BY216" t="str">
            <v>NO</v>
          </cell>
          <cell r="BZ216">
            <v>43263.465081018519</v>
          </cell>
          <cell r="CA216">
            <v>9</v>
          </cell>
          <cell r="CB216" t="str">
            <v>Validado Correctamente</v>
          </cell>
          <cell r="CC216" t="str">
            <v>NO</v>
          </cell>
          <cell r="CD216">
            <v>43270.736759259256</v>
          </cell>
          <cell r="CE216">
            <v>7</v>
          </cell>
          <cell r="CF216" t="str">
            <v>Validado Correctamente</v>
          </cell>
          <cell r="CG216" t="str">
            <v>NO</v>
          </cell>
          <cell r="CH216">
            <v>43263.725787037038</v>
          </cell>
          <cell r="CI216">
            <v>12</v>
          </cell>
          <cell r="CJ216" t="str">
            <v>Validado Correctamente</v>
          </cell>
          <cell r="CK216" t="str">
            <v>NO</v>
          </cell>
          <cell r="CL216">
            <v>43278.34747685185</v>
          </cell>
          <cell r="CM216" t="str">
            <v>CARGUE 0</v>
          </cell>
          <cell r="CN216" t="str">
            <v>Cargue en cero</v>
          </cell>
          <cell r="CO216" t="str">
            <v>NO</v>
          </cell>
          <cell r="CP216">
            <v>43263.723819444444</v>
          </cell>
          <cell r="CQ216" t="str">
            <v>CARGUE 0</v>
          </cell>
          <cell r="CR216" t="str">
            <v>Cargue en cero</v>
          </cell>
          <cell r="CS216" t="str">
            <v>NO</v>
          </cell>
          <cell r="CT216">
            <v>43258.742951388886</v>
          </cell>
          <cell r="CU216">
            <v>121</v>
          </cell>
          <cell r="CV216" t="str">
            <v>Validado Correctamente</v>
          </cell>
          <cell r="CW216" t="str">
            <v>NO</v>
          </cell>
        </row>
        <row r="217">
          <cell r="A217">
            <v>3706</v>
          </cell>
          <cell r="B217" t="str">
            <v>FUNDACION CENTRO COLOMBIANO DE ESTUDIOS PROFESIONALES, -F.C.E.C.E.P.</v>
          </cell>
          <cell r="C217" t="str">
            <v>PRIVADA</v>
          </cell>
          <cell r="D217" t="str">
            <v>Institución Tecnológica</v>
          </cell>
          <cell r="E217" t="str">
            <v>Vacio</v>
          </cell>
          <cell r="F217">
            <v>43278.67696759259</v>
          </cell>
          <cell r="G217">
            <v>1194</v>
          </cell>
          <cell r="H217" t="str">
            <v>Validado Correctamente</v>
          </cell>
          <cell r="I217" t="str">
            <v>NO</v>
          </cell>
          <cell r="J217">
            <v>43278.698946759258</v>
          </cell>
          <cell r="K217">
            <v>939</v>
          </cell>
          <cell r="L217" t="str">
            <v>Validado Correctamente</v>
          </cell>
          <cell r="M217" t="str">
            <v>NO</v>
          </cell>
          <cell r="N217">
            <v>43278.735439814816</v>
          </cell>
          <cell r="O217">
            <v>936</v>
          </cell>
          <cell r="P217" t="str">
            <v>Validado Correctamente</v>
          </cell>
          <cell r="Q217" t="str">
            <v>NO</v>
          </cell>
          <cell r="R217">
            <v>43342.626307870371</v>
          </cell>
          <cell r="S217">
            <v>4287</v>
          </cell>
          <cell r="T217" t="str">
            <v>Validado Correctamente</v>
          </cell>
          <cell r="U217" t="str">
            <v>SI</v>
          </cell>
          <cell r="V217">
            <v>43280.434571759259</v>
          </cell>
          <cell r="W217">
            <v>512</v>
          </cell>
          <cell r="X217" t="str">
            <v>Validado Correctamente</v>
          </cell>
          <cell r="Y217" t="str">
            <v>NO</v>
          </cell>
          <cell r="Z217">
            <v>42993.401099537034</v>
          </cell>
          <cell r="AA217">
            <v>12</v>
          </cell>
          <cell r="AB217" t="str">
            <v>Validado Correctamente</v>
          </cell>
          <cell r="AC217" t="str">
            <v>Vacio</v>
          </cell>
          <cell r="AD217">
            <v>43276.429606481484</v>
          </cell>
          <cell r="AE217">
            <v>1</v>
          </cell>
          <cell r="AF217" t="str">
            <v>Validado Correctamente</v>
          </cell>
          <cell r="AG217" t="str">
            <v>NO</v>
          </cell>
          <cell r="AH217">
            <v>43276.566238425927</v>
          </cell>
          <cell r="AI217">
            <v>160</v>
          </cell>
          <cell r="AJ217" t="str">
            <v>Validado Correctamente</v>
          </cell>
          <cell r="AK217" t="str">
            <v>NO</v>
          </cell>
          <cell r="AL217">
            <v>43279.418078703704</v>
          </cell>
          <cell r="AM217" t="str">
            <v>CARGUE 0</v>
          </cell>
          <cell r="AN217" t="str">
            <v>Cargue en cero</v>
          </cell>
          <cell r="AO217" t="str">
            <v>NO</v>
          </cell>
          <cell r="AP217">
            <v>43279.418599537035</v>
          </cell>
          <cell r="AQ217" t="str">
            <v>CARGUE 0</v>
          </cell>
          <cell r="AR217" t="str">
            <v>Cargue en cero</v>
          </cell>
          <cell r="AS217" t="str">
            <v>NO</v>
          </cell>
          <cell r="AT217">
            <v>43276.587268518517</v>
          </cell>
          <cell r="AU217">
            <v>4</v>
          </cell>
          <cell r="AV217" t="str">
            <v>Validado Correctamente</v>
          </cell>
          <cell r="AW217" t="str">
            <v>NO</v>
          </cell>
          <cell r="AX217">
            <v>43277.490370370368</v>
          </cell>
          <cell r="AY217">
            <v>25</v>
          </cell>
          <cell r="AZ217" t="str">
            <v>Validado Correctamente</v>
          </cell>
          <cell r="BA217" t="str">
            <v>NO</v>
          </cell>
          <cell r="BB217">
            <v>43279.418935185182</v>
          </cell>
          <cell r="BC217" t="str">
            <v>CARGUE 0</v>
          </cell>
          <cell r="BD217" t="str">
            <v>Cargue en cero</v>
          </cell>
          <cell r="BE217" t="str">
            <v>NO</v>
          </cell>
          <cell r="BF217">
            <v>43276.598530092589</v>
          </cell>
          <cell r="BG217">
            <v>1</v>
          </cell>
          <cell r="BH217" t="str">
            <v>Validado Correctamente</v>
          </cell>
          <cell r="BI217" t="str">
            <v>NO</v>
          </cell>
          <cell r="BJ217">
            <v>43279.419120370374</v>
          </cell>
          <cell r="BK217" t="str">
            <v>CARGUE 0</v>
          </cell>
          <cell r="BL217" t="str">
            <v>Cargue en cero</v>
          </cell>
          <cell r="BM217" t="str">
            <v>NO</v>
          </cell>
          <cell r="BN217">
            <v>43276.583124999997</v>
          </cell>
          <cell r="BO217">
            <v>4</v>
          </cell>
          <cell r="BP217" t="str">
            <v>Validado Correctamente</v>
          </cell>
          <cell r="BQ217" t="str">
            <v>NO</v>
          </cell>
          <cell r="BR217">
            <v>43276.671851851854</v>
          </cell>
          <cell r="BS217">
            <v>36</v>
          </cell>
          <cell r="BT217" t="str">
            <v>Validado Correctamente</v>
          </cell>
          <cell r="BU217" t="str">
            <v>NO</v>
          </cell>
          <cell r="BV217">
            <v>43276.460763888892</v>
          </cell>
          <cell r="BW217">
            <v>13</v>
          </cell>
          <cell r="BX217" t="str">
            <v>Validado Correctamente</v>
          </cell>
          <cell r="BY217" t="str">
            <v>NO</v>
          </cell>
          <cell r="BZ217">
            <v>43276.48778935185</v>
          </cell>
          <cell r="CA217">
            <v>8</v>
          </cell>
          <cell r="CB217" t="str">
            <v>Validado Correctamente</v>
          </cell>
          <cell r="CC217" t="str">
            <v>NO</v>
          </cell>
          <cell r="CD217">
            <v>43279.419317129628</v>
          </cell>
          <cell r="CE217" t="str">
            <v>CARGUE 0</v>
          </cell>
          <cell r="CF217" t="str">
            <v>Cargue en cero</v>
          </cell>
          <cell r="CG217" t="str">
            <v>NO</v>
          </cell>
          <cell r="CH217">
            <v>43279.419525462959</v>
          </cell>
          <cell r="CI217" t="str">
            <v>CARGUE 0</v>
          </cell>
          <cell r="CJ217" t="str">
            <v>Cargue en cero</v>
          </cell>
          <cell r="CK217" t="str">
            <v>NO</v>
          </cell>
          <cell r="CL217">
            <v>43276.576585648145</v>
          </cell>
          <cell r="CM217">
            <v>1</v>
          </cell>
          <cell r="CN217" t="str">
            <v>Validado Correctamente</v>
          </cell>
          <cell r="CO217" t="str">
            <v>NO</v>
          </cell>
          <cell r="CP217">
            <v>43279.419722222221</v>
          </cell>
          <cell r="CQ217" t="str">
            <v>CARGUE 0</v>
          </cell>
          <cell r="CR217" t="str">
            <v>Cargue en cero</v>
          </cell>
          <cell r="CS217" t="str">
            <v>NO</v>
          </cell>
          <cell r="CT217">
            <v>43276.676041666666</v>
          </cell>
          <cell r="CU217">
            <v>1</v>
          </cell>
          <cell r="CV217" t="str">
            <v>Validado Correctamente</v>
          </cell>
          <cell r="CW217" t="str">
            <v>NO</v>
          </cell>
        </row>
        <row r="218">
          <cell r="A218">
            <v>3710</v>
          </cell>
          <cell r="B218" t="str">
            <v>FUNDACION TECNOLOGICA ANTONIO DE AREVALO</v>
          </cell>
          <cell r="C218" t="str">
            <v>PRIVADA</v>
          </cell>
          <cell r="D218" t="str">
            <v>Institución Tecnológica</v>
          </cell>
          <cell r="E218" t="str">
            <v>Vacio</v>
          </cell>
          <cell r="F218">
            <v>43173.68953703704</v>
          </cell>
          <cell r="G218">
            <v>1012</v>
          </cell>
          <cell r="H218" t="str">
            <v>Validado Correctamente</v>
          </cell>
          <cell r="I218" t="str">
            <v>NO</v>
          </cell>
          <cell r="J218">
            <v>43173.699120370373</v>
          </cell>
          <cell r="K218">
            <v>994</v>
          </cell>
          <cell r="L218" t="str">
            <v>Validado Correctamente</v>
          </cell>
          <cell r="M218" t="str">
            <v>NO</v>
          </cell>
          <cell r="N218">
            <v>43265.516747685186</v>
          </cell>
          <cell r="O218">
            <v>739</v>
          </cell>
          <cell r="P218" t="str">
            <v>Validado Correctamente</v>
          </cell>
          <cell r="Q218" t="str">
            <v>NO</v>
          </cell>
          <cell r="R218">
            <v>43277.387916666667</v>
          </cell>
          <cell r="S218">
            <v>3910</v>
          </cell>
          <cell r="T218" t="str">
            <v>Validado Correctamente</v>
          </cell>
          <cell r="U218" t="str">
            <v>NO</v>
          </cell>
          <cell r="V218">
            <v>43444.722500000003</v>
          </cell>
          <cell r="W218">
            <v>483</v>
          </cell>
          <cell r="X218" t="str">
            <v>Validado Correctamente</v>
          </cell>
          <cell r="Y218" t="str">
            <v>SI</v>
          </cell>
          <cell r="Z218">
            <v>43075.504687499997</v>
          </cell>
          <cell r="AA218">
            <v>50</v>
          </cell>
          <cell r="AB218" t="str">
            <v>Validado Correctamente</v>
          </cell>
          <cell r="AC218" t="str">
            <v>SI</v>
          </cell>
          <cell r="AD218" t="str">
            <v>Vacio</v>
          </cell>
          <cell r="AE218" t="str">
            <v>Vacio</v>
          </cell>
          <cell r="AF218" t="str">
            <v>Vacio</v>
          </cell>
          <cell r="AG218" t="str">
            <v>Vacio</v>
          </cell>
          <cell r="AH218">
            <v>43439.933657407404</v>
          </cell>
          <cell r="AI218">
            <v>233</v>
          </cell>
          <cell r="AJ218" t="str">
            <v>Validado Correctamente</v>
          </cell>
          <cell r="AK218" t="str">
            <v>SI</v>
          </cell>
          <cell r="AL218">
            <v>43276.766111111108</v>
          </cell>
          <cell r="AM218">
            <v>5</v>
          </cell>
          <cell r="AN218" t="str">
            <v>Validado Correctamente</v>
          </cell>
          <cell r="AO218" t="str">
            <v>NO</v>
          </cell>
          <cell r="AP218">
            <v>43270.736770833333</v>
          </cell>
          <cell r="AQ218">
            <v>1</v>
          </cell>
          <cell r="AR218" t="str">
            <v>Validado Correctamente</v>
          </cell>
          <cell r="AS218" t="str">
            <v>NO</v>
          </cell>
          <cell r="AT218">
            <v>43270.736770833333</v>
          </cell>
          <cell r="AU218">
            <v>1</v>
          </cell>
          <cell r="AV218" t="str">
            <v>Validado Correctamente</v>
          </cell>
          <cell r="AW218" t="str">
            <v>NO</v>
          </cell>
          <cell r="AX218" t="str">
            <v>Vacio</v>
          </cell>
          <cell r="AY218" t="str">
            <v>Vacio</v>
          </cell>
          <cell r="AZ218" t="str">
            <v>Vacio</v>
          </cell>
          <cell r="BA218" t="str">
            <v>Vacio</v>
          </cell>
          <cell r="BB218">
            <v>43270.736770833333</v>
          </cell>
          <cell r="BC218">
            <v>1</v>
          </cell>
          <cell r="BD218" t="str">
            <v>Validado Correctamente</v>
          </cell>
          <cell r="BE218" t="str">
            <v>NO</v>
          </cell>
          <cell r="BF218">
            <v>43270.735497685186</v>
          </cell>
          <cell r="BG218" t="str">
            <v>CARGUE 0</v>
          </cell>
          <cell r="BH218" t="str">
            <v>Cargue en cero</v>
          </cell>
          <cell r="BI218" t="str">
            <v>NO</v>
          </cell>
          <cell r="BJ218">
            <v>43270.734571759262</v>
          </cell>
          <cell r="BK218" t="str">
            <v>CARGUE 0</v>
          </cell>
          <cell r="BL218" t="str">
            <v>Cargue en cero</v>
          </cell>
          <cell r="BM218" t="str">
            <v>NO</v>
          </cell>
          <cell r="BN218">
            <v>43276.757187499999</v>
          </cell>
          <cell r="BO218">
            <v>42</v>
          </cell>
          <cell r="BP218" t="str">
            <v>Validado Correctamente</v>
          </cell>
          <cell r="BQ218" t="str">
            <v>NO</v>
          </cell>
          <cell r="BR218">
            <v>43276.702997685185</v>
          </cell>
          <cell r="BS218">
            <v>51</v>
          </cell>
          <cell r="BT218" t="str">
            <v>Validado Correctamente</v>
          </cell>
          <cell r="BU218" t="str">
            <v>NO</v>
          </cell>
          <cell r="BV218">
            <v>43278.631990740738</v>
          </cell>
          <cell r="BW218">
            <v>81</v>
          </cell>
          <cell r="BX218" t="str">
            <v>Validado Correctamente</v>
          </cell>
          <cell r="BY218" t="str">
            <v>NO</v>
          </cell>
          <cell r="BZ218">
            <v>43270.678437499999</v>
          </cell>
          <cell r="CA218">
            <v>16</v>
          </cell>
          <cell r="CB218" t="str">
            <v>Validado Correctamente</v>
          </cell>
          <cell r="CC218" t="str">
            <v>NO</v>
          </cell>
          <cell r="CD218">
            <v>43278.357442129629</v>
          </cell>
          <cell r="CE218">
            <v>0</v>
          </cell>
          <cell r="CF218" t="str">
            <v>Validado Correctamente</v>
          </cell>
          <cell r="CG218" t="str">
            <v>NO</v>
          </cell>
          <cell r="CH218">
            <v>43273.757951388892</v>
          </cell>
          <cell r="CI218">
            <v>1</v>
          </cell>
          <cell r="CJ218" t="str">
            <v>Validado Correctamente</v>
          </cell>
          <cell r="CK218" t="str">
            <v>NO</v>
          </cell>
          <cell r="CL218">
            <v>43272.744837962964</v>
          </cell>
          <cell r="CM218">
            <v>10</v>
          </cell>
          <cell r="CN218" t="str">
            <v>Validado Correctamente</v>
          </cell>
          <cell r="CO218" t="str">
            <v>NO</v>
          </cell>
          <cell r="CP218">
            <v>43273.759942129633</v>
          </cell>
          <cell r="CQ218">
            <v>1</v>
          </cell>
          <cell r="CR218" t="str">
            <v>Validado Correctamente</v>
          </cell>
          <cell r="CS218" t="str">
            <v>NO</v>
          </cell>
          <cell r="CT218">
            <v>43270.421064814815</v>
          </cell>
          <cell r="CU218">
            <v>1</v>
          </cell>
          <cell r="CV218" t="str">
            <v>Validado Correctamente</v>
          </cell>
          <cell r="CW218" t="str">
            <v>NO</v>
          </cell>
        </row>
        <row r="219">
          <cell r="A219">
            <v>3712</v>
          </cell>
          <cell r="B219" t="str">
            <v>FUNDACION CENTRO DE INVESTIGACION DOCENCIA Y CONSULTORIA ADMINISTRATIVA-F-CIDCA-</v>
          </cell>
          <cell r="C219" t="str">
            <v>PRIVADA</v>
          </cell>
          <cell r="D219" t="str">
            <v>Institución Tecnológica</v>
          </cell>
          <cell r="E219" t="str">
            <v>Vacio</v>
          </cell>
          <cell r="F219">
            <v>43364.69599537037</v>
          </cell>
          <cell r="G219">
            <v>651</v>
          </cell>
          <cell r="H219" t="str">
            <v>Validado Correctamente</v>
          </cell>
          <cell r="I219" t="str">
            <v>SI</v>
          </cell>
          <cell r="J219">
            <v>43364.715949074074</v>
          </cell>
          <cell r="K219">
            <v>631</v>
          </cell>
          <cell r="L219" t="str">
            <v>Validado Correctamente</v>
          </cell>
          <cell r="M219" t="str">
            <v>SI</v>
          </cell>
          <cell r="N219">
            <v>43364.740578703706</v>
          </cell>
          <cell r="O219">
            <v>520</v>
          </cell>
          <cell r="P219" t="str">
            <v>Validado Correctamente</v>
          </cell>
          <cell r="Q219" t="str">
            <v>SI</v>
          </cell>
          <cell r="R219">
            <v>43364.747627314813</v>
          </cell>
          <cell r="S219">
            <v>1293</v>
          </cell>
          <cell r="T219" t="str">
            <v>Validado Correctamente</v>
          </cell>
          <cell r="U219" t="str">
            <v>SI</v>
          </cell>
          <cell r="V219">
            <v>43279.702152777776</v>
          </cell>
          <cell r="W219">
            <v>333</v>
          </cell>
          <cell r="X219" t="str">
            <v>Validado Correctamente</v>
          </cell>
          <cell r="Y219" t="str">
            <v>NO</v>
          </cell>
          <cell r="Z219" t="str">
            <v>Vacio</v>
          </cell>
          <cell r="AA219" t="str">
            <v>Vacio</v>
          </cell>
          <cell r="AB219" t="str">
            <v>Vacio</v>
          </cell>
          <cell r="AC219" t="str">
            <v>Vacio</v>
          </cell>
          <cell r="AD219" t="str">
            <v>Vacio</v>
          </cell>
          <cell r="AE219" t="str">
            <v>Vacio</v>
          </cell>
          <cell r="AF219" t="str">
            <v>Vacio</v>
          </cell>
          <cell r="AG219" t="str">
            <v>Vacio</v>
          </cell>
          <cell r="AH219">
            <v>43279.423229166663</v>
          </cell>
          <cell r="AI219">
            <v>105</v>
          </cell>
          <cell r="AJ219" t="str">
            <v>Validado Correctamente</v>
          </cell>
          <cell r="AK219" t="str">
            <v>NO</v>
          </cell>
          <cell r="AL219" t="str">
            <v>Vacio</v>
          </cell>
          <cell r="AM219" t="str">
            <v>Vacio</v>
          </cell>
          <cell r="AN219" t="str">
            <v>Vacio</v>
          </cell>
          <cell r="AO219" t="str">
            <v>Vacio</v>
          </cell>
          <cell r="AP219" t="str">
            <v>Vacio</v>
          </cell>
          <cell r="AQ219" t="str">
            <v>Vacio</v>
          </cell>
          <cell r="AR219" t="str">
            <v>Vacio</v>
          </cell>
          <cell r="AS219" t="str">
            <v>Vacio</v>
          </cell>
          <cell r="AT219" t="str">
            <v>Vacio</v>
          </cell>
          <cell r="AU219" t="str">
            <v>Vacio</v>
          </cell>
          <cell r="AV219" t="str">
            <v>Vacio</v>
          </cell>
          <cell r="AW219" t="str">
            <v>Vacio</v>
          </cell>
          <cell r="AX219" t="str">
            <v>Vacio</v>
          </cell>
          <cell r="AY219" t="str">
            <v>Vacio</v>
          </cell>
          <cell r="AZ219" t="str">
            <v>Vacio</v>
          </cell>
          <cell r="BA219" t="str">
            <v>Vacio</v>
          </cell>
          <cell r="BB219" t="str">
            <v>Vacio</v>
          </cell>
          <cell r="BC219" t="str">
            <v>Vacio</v>
          </cell>
          <cell r="BD219" t="str">
            <v>Vacio</v>
          </cell>
          <cell r="BE219" t="str">
            <v>Vacio</v>
          </cell>
          <cell r="BF219" t="str">
            <v>Vacio</v>
          </cell>
          <cell r="BG219" t="str">
            <v>Vacio</v>
          </cell>
          <cell r="BH219" t="str">
            <v>Vacio</v>
          </cell>
          <cell r="BI219" t="str">
            <v>Vacio</v>
          </cell>
          <cell r="BJ219" t="str">
            <v>Vacio</v>
          </cell>
          <cell r="BK219" t="str">
            <v>Vacio</v>
          </cell>
          <cell r="BL219" t="str">
            <v>Vacio</v>
          </cell>
          <cell r="BM219" t="str">
            <v>Vacio</v>
          </cell>
          <cell r="BN219" t="str">
            <v>Vacio</v>
          </cell>
          <cell r="BO219" t="str">
            <v>Vacio</v>
          </cell>
          <cell r="BP219" t="str">
            <v>Vacio</v>
          </cell>
          <cell r="BQ219" t="str">
            <v>Vacio</v>
          </cell>
          <cell r="BR219" t="str">
            <v>Vacio</v>
          </cell>
          <cell r="BS219" t="str">
            <v>Vacio</v>
          </cell>
          <cell r="BT219" t="str">
            <v>Vacio</v>
          </cell>
          <cell r="BU219" t="str">
            <v>Vacio</v>
          </cell>
          <cell r="BV219">
            <v>43325.724120370367</v>
          </cell>
          <cell r="BW219">
            <v>7</v>
          </cell>
          <cell r="BX219" t="str">
            <v>Validado Correctamente</v>
          </cell>
          <cell r="BY219" t="str">
            <v>SI</v>
          </cell>
          <cell r="BZ219" t="str">
            <v>Vacio</v>
          </cell>
          <cell r="CA219" t="str">
            <v>Vacio</v>
          </cell>
          <cell r="CB219" t="str">
            <v>Vacio</v>
          </cell>
          <cell r="CC219" t="str">
            <v>Vacio</v>
          </cell>
          <cell r="CD219" t="str">
            <v>Vacio</v>
          </cell>
          <cell r="CE219" t="str">
            <v>Vacio</v>
          </cell>
          <cell r="CF219" t="str">
            <v>Vacio</v>
          </cell>
          <cell r="CG219" t="str">
            <v>Vacio</v>
          </cell>
          <cell r="CH219">
            <v>43325.703136574077</v>
          </cell>
          <cell r="CI219">
            <v>4</v>
          </cell>
          <cell r="CJ219" t="str">
            <v>Validado Correctamente</v>
          </cell>
          <cell r="CK219" t="str">
            <v>SI</v>
          </cell>
          <cell r="CL219" t="str">
            <v>Vacio</v>
          </cell>
          <cell r="CM219" t="str">
            <v>Vacio</v>
          </cell>
          <cell r="CN219" t="str">
            <v>Vacio</v>
          </cell>
          <cell r="CO219" t="str">
            <v>Vacio</v>
          </cell>
          <cell r="CP219" t="str">
            <v>Vacio</v>
          </cell>
          <cell r="CQ219" t="str">
            <v>Vacio</v>
          </cell>
          <cell r="CR219" t="str">
            <v>Vacio</v>
          </cell>
          <cell r="CS219" t="str">
            <v>Vacio</v>
          </cell>
          <cell r="CT219" t="str">
            <v>Vacio</v>
          </cell>
          <cell r="CU219" t="str">
            <v>Vacio</v>
          </cell>
          <cell r="CV219" t="str">
            <v>Vacio</v>
          </cell>
          <cell r="CW219" t="str">
            <v>Vacio</v>
          </cell>
        </row>
        <row r="220">
          <cell r="A220">
            <v>3713</v>
          </cell>
          <cell r="B220" t="str">
            <v>FUNDACION UNIVERSITARIA PARA EL DESARROLLO HUMANO - UNINPAHU</v>
          </cell>
          <cell r="C220" t="str">
            <v>PRIVADA</v>
          </cell>
          <cell r="D220" t="str">
            <v>Institución Universitaria/Escuela Tecnológica</v>
          </cell>
          <cell r="E220" t="str">
            <v>Vacio</v>
          </cell>
          <cell r="F220">
            <v>43276.751701388886</v>
          </cell>
          <cell r="G220">
            <v>803</v>
          </cell>
          <cell r="H220" t="str">
            <v>Validado Correctamente</v>
          </cell>
          <cell r="I220" t="str">
            <v>NO</v>
          </cell>
          <cell r="J220">
            <v>43259.376793981479</v>
          </cell>
          <cell r="K220">
            <v>625</v>
          </cell>
          <cell r="L220" t="str">
            <v>Validado con Errores</v>
          </cell>
          <cell r="M220" t="str">
            <v>NO</v>
          </cell>
          <cell r="N220">
            <v>43298.478090277778</v>
          </cell>
          <cell r="O220">
            <v>784</v>
          </cell>
          <cell r="P220" t="str">
            <v>Validado Correctamente</v>
          </cell>
          <cell r="Q220" t="str">
            <v>SI</v>
          </cell>
          <cell r="R220">
            <v>43343.590312499997</v>
          </cell>
          <cell r="S220">
            <v>2333</v>
          </cell>
          <cell r="T220" t="str">
            <v>Validado Correctamente</v>
          </cell>
          <cell r="U220" t="str">
            <v>SI</v>
          </cell>
          <cell r="V220">
            <v>43312.603738425925</v>
          </cell>
          <cell r="W220">
            <v>500</v>
          </cell>
          <cell r="X220" t="str">
            <v>Validado Correctamente</v>
          </cell>
          <cell r="Y220" t="str">
            <v>Vacio</v>
          </cell>
          <cell r="Z220">
            <v>43000.408055555556</v>
          </cell>
          <cell r="AA220">
            <v>17</v>
          </cell>
          <cell r="AB220" t="str">
            <v>Validado Correctamente</v>
          </cell>
          <cell r="AC220" t="str">
            <v>SI</v>
          </cell>
          <cell r="AD220">
            <v>43269.738379629627</v>
          </cell>
          <cell r="AE220">
            <v>1</v>
          </cell>
          <cell r="AF220" t="str">
            <v>Validado Correctamente</v>
          </cell>
          <cell r="AG220" t="str">
            <v>NO</v>
          </cell>
          <cell r="AH220">
            <v>43271.714872685188</v>
          </cell>
          <cell r="AI220">
            <v>148</v>
          </cell>
          <cell r="AJ220" t="str">
            <v>Validado Correctamente</v>
          </cell>
          <cell r="AK220" t="str">
            <v>NO</v>
          </cell>
          <cell r="AL220">
            <v>43265.556331018517</v>
          </cell>
          <cell r="AM220">
            <v>3</v>
          </cell>
          <cell r="AN220" t="str">
            <v>Validado Correctamente</v>
          </cell>
          <cell r="AO220" t="str">
            <v>NO</v>
          </cell>
          <cell r="AP220">
            <v>43265.533391203702</v>
          </cell>
          <cell r="AQ220" t="str">
            <v>CARGUE 0</v>
          </cell>
          <cell r="AR220" t="str">
            <v>Cargue en cero</v>
          </cell>
          <cell r="AS220" t="str">
            <v>NO</v>
          </cell>
          <cell r="AT220">
            <v>43265.533113425925</v>
          </cell>
          <cell r="AU220" t="str">
            <v>CARGUE 0</v>
          </cell>
          <cell r="AV220" t="str">
            <v>Cargue en cero</v>
          </cell>
          <cell r="AW220" t="str">
            <v>NO</v>
          </cell>
          <cell r="AX220">
            <v>43265.556354166663</v>
          </cell>
          <cell r="AY220">
            <v>3</v>
          </cell>
          <cell r="AZ220" t="str">
            <v>Validado Correctamente</v>
          </cell>
          <cell r="BA220" t="str">
            <v>NO</v>
          </cell>
          <cell r="BB220">
            <v>43265.533692129633</v>
          </cell>
          <cell r="BC220" t="str">
            <v>CARGUE 0</v>
          </cell>
          <cell r="BD220" t="str">
            <v>Cargue en cero</v>
          </cell>
          <cell r="BE220" t="str">
            <v>NO</v>
          </cell>
          <cell r="BF220">
            <v>43265.533831018518</v>
          </cell>
          <cell r="BG220" t="str">
            <v>CARGUE 0</v>
          </cell>
          <cell r="BH220" t="str">
            <v>Cargue en cero</v>
          </cell>
          <cell r="BI220" t="str">
            <v>NO</v>
          </cell>
          <cell r="BJ220">
            <v>43265.533553240741</v>
          </cell>
          <cell r="BK220" t="str">
            <v>CARGUE 0</v>
          </cell>
          <cell r="BL220" t="str">
            <v>Cargue en cero</v>
          </cell>
          <cell r="BM220" t="str">
            <v>NO</v>
          </cell>
          <cell r="BN220">
            <v>43265.544004629628</v>
          </cell>
          <cell r="BO220">
            <v>5</v>
          </cell>
          <cell r="BP220" t="str">
            <v>Validado Correctamente</v>
          </cell>
          <cell r="BQ220" t="str">
            <v>NO</v>
          </cell>
          <cell r="BR220">
            <v>43269.547743055555</v>
          </cell>
          <cell r="BS220">
            <v>9</v>
          </cell>
          <cell r="BT220" t="str">
            <v>Validado Correctamente</v>
          </cell>
          <cell r="BU220" t="str">
            <v>NO</v>
          </cell>
          <cell r="BV220">
            <v>43272.513460648152</v>
          </cell>
          <cell r="BW220">
            <v>40</v>
          </cell>
          <cell r="BX220" t="str">
            <v>Validado Correctamente</v>
          </cell>
          <cell r="BY220" t="str">
            <v>NO</v>
          </cell>
          <cell r="BZ220">
            <v>43269.464803240742</v>
          </cell>
          <cell r="CA220" t="str">
            <v>CARGUE 0</v>
          </cell>
          <cell r="CB220" t="str">
            <v>Cargue en cero</v>
          </cell>
          <cell r="CC220" t="str">
            <v>NO</v>
          </cell>
          <cell r="CD220">
            <v>43269.465277777781</v>
          </cell>
          <cell r="CE220" t="str">
            <v>CARGUE 0</v>
          </cell>
          <cell r="CF220" t="str">
            <v>Cargue en cero</v>
          </cell>
          <cell r="CG220" t="str">
            <v>NO</v>
          </cell>
          <cell r="CH220">
            <v>43273.593680555554</v>
          </cell>
          <cell r="CI220" t="str">
            <v>CARGUE 0</v>
          </cell>
          <cell r="CJ220" t="str">
            <v>Cargue en cero</v>
          </cell>
          <cell r="CK220" t="str">
            <v>NO</v>
          </cell>
          <cell r="CL220">
            <v>43269.547789351855</v>
          </cell>
          <cell r="CM220">
            <v>0</v>
          </cell>
          <cell r="CN220" t="str">
            <v>Validado Correctamente</v>
          </cell>
          <cell r="CO220" t="str">
            <v>NO</v>
          </cell>
          <cell r="CP220">
            <v>43273.594039351854</v>
          </cell>
          <cell r="CQ220" t="str">
            <v>CARGUE 0</v>
          </cell>
          <cell r="CR220" t="str">
            <v>Cargue en cero</v>
          </cell>
          <cell r="CS220" t="str">
            <v>NO</v>
          </cell>
          <cell r="CT220">
            <v>43269.548009259262</v>
          </cell>
          <cell r="CU220">
            <v>0</v>
          </cell>
          <cell r="CV220" t="str">
            <v>Validado Correctamente</v>
          </cell>
          <cell r="CW220" t="str">
            <v>NO</v>
          </cell>
        </row>
        <row r="221">
          <cell r="A221">
            <v>3715</v>
          </cell>
          <cell r="B221" t="str">
            <v>FUNDACION TECNOLOGICA AUTONOMA DEL PACIFICO</v>
          </cell>
          <cell r="C221" t="str">
            <v>PRIVADA</v>
          </cell>
          <cell r="D221" t="str">
            <v>Institución Tecnológica</v>
          </cell>
          <cell r="E221" t="str">
            <v>Vacio</v>
          </cell>
          <cell r="F221">
            <v>43194.461956018517</v>
          </cell>
          <cell r="G221">
            <v>354</v>
          </cell>
          <cell r="H221" t="str">
            <v>Validado Correctamente</v>
          </cell>
          <cell r="I221" t="str">
            <v>NO</v>
          </cell>
          <cell r="J221">
            <v>43194.476122685184</v>
          </cell>
          <cell r="K221">
            <v>354</v>
          </cell>
          <cell r="L221" t="str">
            <v>Validado Correctamente</v>
          </cell>
          <cell r="M221" t="str">
            <v>NO</v>
          </cell>
          <cell r="N221">
            <v>43229.416192129633</v>
          </cell>
          <cell r="O221">
            <v>313</v>
          </cell>
          <cell r="P221" t="str">
            <v>Validado Correctamente</v>
          </cell>
          <cell r="Q221" t="str">
            <v>NO</v>
          </cell>
          <cell r="R221">
            <v>43286.479780092595</v>
          </cell>
          <cell r="S221">
            <v>1369</v>
          </cell>
          <cell r="T221" t="str">
            <v>Validado Correctamente</v>
          </cell>
          <cell r="U221" t="str">
            <v>SI</v>
          </cell>
          <cell r="V221">
            <v>43316.427986111114</v>
          </cell>
          <cell r="W221">
            <v>193</v>
          </cell>
          <cell r="X221" t="str">
            <v>Validado Correctamente</v>
          </cell>
          <cell r="Y221" t="str">
            <v>SI</v>
          </cell>
          <cell r="Z221">
            <v>43098.490740740737</v>
          </cell>
          <cell r="AA221">
            <v>11</v>
          </cell>
          <cell r="AB221" t="str">
            <v>Validado Correctamente</v>
          </cell>
          <cell r="AC221" t="str">
            <v>SI</v>
          </cell>
          <cell r="AD221">
            <v>43256.647800925923</v>
          </cell>
          <cell r="AE221">
            <v>1</v>
          </cell>
          <cell r="AF221" t="str">
            <v>Validado Correctamente</v>
          </cell>
          <cell r="AG221" t="str">
            <v>NO</v>
          </cell>
          <cell r="AH221">
            <v>43224.710312499999</v>
          </cell>
          <cell r="AI221">
            <v>98</v>
          </cell>
          <cell r="AJ221" t="str">
            <v>Validado Correctamente</v>
          </cell>
          <cell r="AK221" t="str">
            <v>NO</v>
          </cell>
          <cell r="AL221" t="str">
            <v>Vacio</v>
          </cell>
          <cell r="AM221" t="str">
            <v>Vacio</v>
          </cell>
          <cell r="AN221" t="str">
            <v>Vacio</v>
          </cell>
          <cell r="AO221" t="str">
            <v>Vacio</v>
          </cell>
          <cell r="AP221" t="str">
            <v>Vacio</v>
          </cell>
          <cell r="AQ221" t="str">
            <v>Vacio</v>
          </cell>
          <cell r="AR221" t="str">
            <v>Vacio</v>
          </cell>
          <cell r="AS221" t="str">
            <v>Vacio</v>
          </cell>
          <cell r="AT221" t="str">
            <v>Vacio</v>
          </cell>
          <cell r="AU221" t="str">
            <v>Vacio</v>
          </cell>
          <cell r="AV221" t="str">
            <v>Vacio</v>
          </cell>
          <cell r="AW221" t="str">
            <v>Vacio</v>
          </cell>
          <cell r="AX221" t="str">
            <v>Vacio</v>
          </cell>
          <cell r="AY221" t="str">
            <v>Vacio</v>
          </cell>
          <cell r="AZ221" t="str">
            <v>Vacio</v>
          </cell>
          <cell r="BA221" t="str">
            <v>Vacio</v>
          </cell>
          <cell r="BB221" t="str">
            <v>Vacio</v>
          </cell>
          <cell r="BC221" t="str">
            <v>Vacio</v>
          </cell>
          <cell r="BD221" t="str">
            <v>Vacio</v>
          </cell>
          <cell r="BE221" t="str">
            <v>Vacio</v>
          </cell>
          <cell r="BF221" t="str">
            <v>Vacio</v>
          </cell>
          <cell r="BG221" t="str">
            <v>Vacio</v>
          </cell>
          <cell r="BH221" t="str">
            <v>Vacio</v>
          </cell>
          <cell r="BI221" t="str">
            <v>Vacio</v>
          </cell>
          <cell r="BJ221" t="str">
            <v>Vacio</v>
          </cell>
          <cell r="BK221" t="str">
            <v>Vacio</v>
          </cell>
          <cell r="BL221" t="str">
            <v>Vacio</v>
          </cell>
          <cell r="BM221" t="str">
            <v>Vacio</v>
          </cell>
          <cell r="BN221" t="str">
            <v>Vacio</v>
          </cell>
          <cell r="BO221" t="str">
            <v>Vacio</v>
          </cell>
          <cell r="BP221" t="str">
            <v>Vacio</v>
          </cell>
          <cell r="BQ221" t="str">
            <v>Vacio</v>
          </cell>
          <cell r="BR221">
            <v>43280.670740740738</v>
          </cell>
          <cell r="BS221">
            <v>7</v>
          </cell>
          <cell r="BT221" t="str">
            <v>Validado Correctamente</v>
          </cell>
          <cell r="BU221" t="str">
            <v>NO</v>
          </cell>
          <cell r="BV221">
            <v>43245.389444444445</v>
          </cell>
          <cell r="BW221">
            <v>10</v>
          </cell>
          <cell r="BX221" t="str">
            <v>Validado Correctamente</v>
          </cell>
          <cell r="BY221" t="str">
            <v>NO</v>
          </cell>
          <cell r="BZ221" t="str">
            <v>Vacio</v>
          </cell>
          <cell r="CA221" t="str">
            <v>Vacio</v>
          </cell>
          <cell r="CB221" t="str">
            <v>Vacio</v>
          </cell>
          <cell r="CC221" t="str">
            <v>Vacio</v>
          </cell>
          <cell r="CD221" t="str">
            <v>Vacio</v>
          </cell>
          <cell r="CE221" t="str">
            <v>Vacio</v>
          </cell>
          <cell r="CF221" t="str">
            <v>Vacio</v>
          </cell>
          <cell r="CG221" t="str">
            <v>Vacio</v>
          </cell>
          <cell r="CH221" t="str">
            <v>Vacio</v>
          </cell>
          <cell r="CI221" t="str">
            <v>Vacio</v>
          </cell>
          <cell r="CJ221" t="str">
            <v>Vacio</v>
          </cell>
          <cell r="CK221" t="str">
            <v>Vacio</v>
          </cell>
          <cell r="CL221">
            <v>43279.718935185185</v>
          </cell>
          <cell r="CM221">
            <v>2</v>
          </cell>
          <cell r="CN221" t="str">
            <v>Validado Correctamente</v>
          </cell>
          <cell r="CO221" t="str">
            <v>NO</v>
          </cell>
          <cell r="CP221" t="str">
            <v>Vacio</v>
          </cell>
          <cell r="CQ221" t="str">
            <v>Vacio</v>
          </cell>
          <cell r="CR221" t="str">
            <v>Vacio</v>
          </cell>
          <cell r="CS221" t="str">
            <v>Vacio</v>
          </cell>
          <cell r="CT221" t="str">
            <v>Vacio</v>
          </cell>
          <cell r="CU221" t="str">
            <v>Vacio</v>
          </cell>
          <cell r="CV221" t="str">
            <v>Vacio</v>
          </cell>
          <cell r="CW221" t="str">
            <v>Vacio</v>
          </cell>
        </row>
        <row r="222">
          <cell r="A222">
            <v>3716</v>
          </cell>
          <cell r="B222" t="str">
            <v>TECNOLOGICA FITEC</v>
          </cell>
          <cell r="C222" t="str">
            <v>PRIVADA</v>
          </cell>
          <cell r="D222" t="str">
            <v>Institución Tecnológica</v>
          </cell>
          <cell r="E222" t="str">
            <v>Vacio</v>
          </cell>
          <cell r="F222">
            <v>43281.806180555555</v>
          </cell>
          <cell r="G222">
            <v>398</v>
          </cell>
          <cell r="H222" t="str">
            <v>Validado Correctamente</v>
          </cell>
          <cell r="I222" t="str">
            <v>Vacio</v>
          </cell>
          <cell r="J222">
            <v>43281.820659722223</v>
          </cell>
          <cell r="K222">
            <v>375</v>
          </cell>
          <cell r="L222" t="str">
            <v>Validado Correctamente</v>
          </cell>
          <cell r="M222" t="str">
            <v>Vacio</v>
          </cell>
          <cell r="N222">
            <v>43281.836296296293</v>
          </cell>
          <cell r="O222">
            <v>240</v>
          </cell>
          <cell r="P222" t="str">
            <v>Validado Correctamente</v>
          </cell>
          <cell r="Q222" t="str">
            <v>Vacio</v>
          </cell>
          <cell r="R222">
            <v>43281.879224537035</v>
          </cell>
          <cell r="S222">
            <v>576</v>
          </cell>
          <cell r="T222" t="str">
            <v>Validado Correctamente</v>
          </cell>
          <cell r="U222" t="str">
            <v>Vacio</v>
          </cell>
          <cell r="V222">
            <v>43298.547569444447</v>
          </cell>
          <cell r="W222">
            <v>169</v>
          </cell>
          <cell r="X222" t="str">
            <v>Validado Correctamente</v>
          </cell>
          <cell r="Y222" t="str">
            <v>NO</v>
          </cell>
          <cell r="Z222" t="str">
            <v>Vacio</v>
          </cell>
          <cell r="AA222" t="str">
            <v>Vacio</v>
          </cell>
          <cell r="AB222" t="str">
            <v>Vacio</v>
          </cell>
          <cell r="AC222" t="str">
            <v>Vacio</v>
          </cell>
          <cell r="AD222" t="str">
            <v>Vacio</v>
          </cell>
          <cell r="AE222" t="str">
            <v>Vacio</v>
          </cell>
          <cell r="AF222" t="str">
            <v>Vacio</v>
          </cell>
          <cell r="AG222" t="str">
            <v>Vacio</v>
          </cell>
          <cell r="AH222">
            <v>43281.944687499999</v>
          </cell>
          <cell r="AI222">
            <v>26</v>
          </cell>
          <cell r="AJ222" t="str">
            <v>Validado Correctamente</v>
          </cell>
          <cell r="AK222" t="str">
            <v>Vacio</v>
          </cell>
          <cell r="AL222">
            <v>43280.438020833331</v>
          </cell>
          <cell r="AM222" t="str">
            <v>CARGUE 0</v>
          </cell>
          <cell r="AN222" t="str">
            <v>Cargue en cero</v>
          </cell>
          <cell r="AO222" t="str">
            <v>NO</v>
          </cell>
          <cell r="AP222">
            <v>43280.437488425923</v>
          </cell>
          <cell r="AQ222" t="str">
            <v>CARGUE 0</v>
          </cell>
          <cell r="AR222" t="str">
            <v>Cargue en cero</v>
          </cell>
          <cell r="AS222" t="str">
            <v>NO</v>
          </cell>
          <cell r="AT222">
            <v>43280.437881944446</v>
          </cell>
          <cell r="AU222" t="str">
            <v>CARGUE 0</v>
          </cell>
          <cell r="AV222" t="str">
            <v>Cargue en cero</v>
          </cell>
          <cell r="AW222" t="str">
            <v>NO</v>
          </cell>
          <cell r="AX222">
            <v>43280.438240740739</v>
          </cell>
          <cell r="AY222" t="str">
            <v>CARGUE 0</v>
          </cell>
          <cell r="AZ222" t="str">
            <v>Cargue en cero</v>
          </cell>
          <cell r="BA222" t="str">
            <v>NO</v>
          </cell>
          <cell r="BB222">
            <v>43280.438356481478</v>
          </cell>
          <cell r="BC222" t="str">
            <v>CARGUE 0</v>
          </cell>
          <cell r="BD222" t="str">
            <v>Cargue en cero</v>
          </cell>
          <cell r="BE222" t="str">
            <v>NO</v>
          </cell>
          <cell r="BF222">
            <v>43280.438576388886</v>
          </cell>
          <cell r="BG222" t="str">
            <v>CARGUE 0</v>
          </cell>
          <cell r="BH222" t="str">
            <v>Cargue en cero</v>
          </cell>
          <cell r="BI222" t="str">
            <v>NO</v>
          </cell>
          <cell r="BJ222">
            <v>43280.438692129632</v>
          </cell>
          <cell r="BK222" t="str">
            <v>CARGUE 0</v>
          </cell>
          <cell r="BL222" t="str">
            <v>Cargue en cero</v>
          </cell>
          <cell r="BM222" t="str">
            <v>NO</v>
          </cell>
          <cell r="BN222">
            <v>43276.713113425925</v>
          </cell>
          <cell r="BO222">
            <v>2</v>
          </cell>
          <cell r="BP222" t="str">
            <v>Validado Correctamente</v>
          </cell>
          <cell r="BQ222" t="str">
            <v>NO</v>
          </cell>
          <cell r="BR222">
            <v>43279.718865740739</v>
          </cell>
          <cell r="BS222">
            <v>5</v>
          </cell>
          <cell r="BT222" t="str">
            <v>Validado Correctamente</v>
          </cell>
          <cell r="BU222" t="str">
            <v>NO</v>
          </cell>
          <cell r="BV222">
            <v>43281.712337962963</v>
          </cell>
          <cell r="BW222">
            <v>32</v>
          </cell>
          <cell r="BX222" t="str">
            <v>Validado Correctamente</v>
          </cell>
          <cell r="BY222" t="str">
            <v>Vacio</v>
          </cell>
          <cell r="BZ222">
            <v>43276.783703703702</v>
          </cell>
          <cell r="CA222">
            <v>1</v>
          </cell>
          <cell r="CB222" t="str">
            <v>Validado Correctamente</v>
          </cell>
          <cell r="CC222" t="str">
            <v>NO</v>
          </cell>
          <cell r="CD222">
            <v>43279.559710648151</v>
          </cell>
          <cell r="CE222">
            <v>1</v>
          </cell>
          <cell r="CF222" t="str">
            <v>Validado Correctamente</v>
          </cell>
          <cell r="CG222" t="str">
            <v>NO</v>
          </cell>
          <cell r="CH222">
            <v>43279.548518518517</v>
          </cell>
          <cell r="CI222">
            <v>1</v>
          </cell>
          <cell r="CJ222" t="str">
            <v>Validado Correctamente</v>
          </cell>
          <cell r="CK222" t="str">
            <v>NO</v>
          </cell>
          <cell r="CL222">
            <v>43279.813194444447</v>
          </cell>
          <cell r="CM222">
            <v>1</v>
          </cell>
          <cell r="CN222" t="str">
            <v>Validado Correctamente</v>
          </cell>
          <cell r="CO222" t="str">
            <v>NO</v>
          </cell>
          <cell r="CP222">
            <v>43279.771655092591</v>
          </cell>
          <cell r="CQ222" t="str">
            <v>CARGUE 0</v>
          </cell>
          <cell r="CR222" t="str">
            <v>Cargue en cero</v>
          </cell>
          <cell r="CS222" t="str">
            <v>NO</v>
          </cell>
          <cell r="CT222">
            <v>43279.80667824074</v>
          </cell>
          <cell r="CU222" t="str">
            <v>CARGUE 0</v>
          </cell>
          <cell r="CV222" t="str">
            <v>Cargue en cero</v>
          </cell>
          <cell r="CW222" t="str">
            <v>NO</v>
          </cell>
        </row>
        <row r="223">
          <cell r="A223">
            <v>3718</v>
          </cell>
          <cell r="B223" t="str">
            <v>FUNDACION DE ESTUDIOS SUPERIORES COMFANORTE -F.E.S.C.-</v>
          </cell>
          <cell r="C223" t="str">
            <v>PRIVADA</v>
          </cell>
          <cell r="D223" t="str">
            <v>Institución Tecnológica</v>
          </cell>
          <cell r="E223" t="str">
            <v>Vacio</v>
          </cell>
          <cell r="F223">
            <v>43356.492129629631</v>
          </cell>
          <cell r="G223">
            <v>417</v>
          </cell>
          <cell r="H223" t="str">
            <v>Validado Correctamente</v>
          </cell>
          <cell r="I223" t="str">
            <v>SI</v>
          </cell>
          <cell r="J223">
            <v>43356.764710648145</v>
          </cell>
          <cell r="K223">
            <v>381</v>
          </cell>
          <cell r="L223" t="str">
            <v>Validado Correctamente</v>
          </cell>
          <cell r="M223" t="str">
            <v>SI</v>
          </cell>
          <cell r="N223">
            <v>43356.776875000003</v>
          </cell>
          <cell r="O223">
            <v>381</v>
          </cell>
          <cell r="P223" t="str">
            <v>Validado Correctamente</v>
          </cell>
          <cell r="Q223" t="str">
            <v>SI</v>
          </cell>
          <cell r="R223">
            <v>43356.809907407405</v>
          </cell>
          <cell r="S223">
            <v>1507</v>
          </cell>
          <cell r="T223" t="str">
            <v>Validado Correctamente</v>
          </cell>
          <cell r="U223" t="str">
            <v>SI</v>
          </cell>
          <cell r="V223">
            <v>43235.462141203701</v>
          </cell>
          <cell r="W223">
            <v>246</v>
          </cell>
          <cell r="X223" t="str">
            <v>Validado Correctamente</v>
          </cell>
          <cell r="Y223" t="str">
            <v>NO</v>
          </cell>
          <cell r="Z223">
            <v>43048.473379629628</v>
          </cell>
          <cell r="AA223">
            <v>28</v>
          </cell>
          <cell r="AB223" t="str">
            <v>Validado Correctamente</v>
          </cell>
          <cell r="AC223" t="str">
            <v>SI</v>
          </cell>
          <cell r="AD223">
            <v>43279.369780092595</v>
          </cell>
          <cell r="AE223">
            <v>1</v>
          </cell>
          <cell r="AF223" t="str">
            <v>Validado Correctamente</v>
          </cell>
          <cell r="AG223" t="str">
            <v>NO</v>
          </cell>
          <cell r="AH223">
            <v>43250.458784722221</v>
          </cell>
          <cell r="AI223">
            <v>152</v>
          </cell>
          <cell r="AJ223" t="str">
            <v>Validado Correctamente</v>
          </cell>
          <cell r="AK223" t="str">
            <v>NO</v>
          </cell>
          <cell r="AL223" t="str">
            <v>Vacio</v>
          </cell>
          <cell r="AM223" t="str">
            <v>Vacio</v>
          </cell>
          <cell r="AN223" t="str">
            <v>Vacio</v>
          </cell>
          <cell r="AO223" t="str">
            <v>Vacio</v>
          </cell>
          <cell r="AP223" t="str">
            <v>Vacio</v>
          </cell>
          <cell r="AQ223" t="str">
            <v>Vacio</v>
          </cell>
          <cell r="AR223" t="str">
            <v>Vacio</v>
          </cell>
          <cell r="AS223" t="str">
            <v>Vacio</v>
          </cell>
          <cell r="AT223">
            <v>43279.338171296295</v>
          </cell>
          <cell r="AU223">
            <v>1</v>
          </cell>
          <cell r="AV223" t="str">
            <v>Validado Correctamente</v>
          </cell>
          <cell r="AW223" t="str">
            <v>NO</v>
          </cell>
          <cell r="AX223">
            <v>43278.831157407411</v>
          </cell>
          <cell r="AY223">
            <v>2</v>
          </cell>
          <cell r="AZ223" t="str">
            <v>Validado Correctamente</v>
          </cell>
          <cell r="BA223" t="str">
            <v>NO</v>
          </cell>
          <cell r="BB223" t="str">
            <v>Vacio</v>
          </cell>
          <cell r="BC223" t="str">
            <v>Vacio</v>
          </cell>
          <cell r="BD223" t="str">
            <v>Vacio</v>
          </cell>
          <cell r="BE223" t="str">
            <v>Vacio</v>
          </cell>
          <cell r="BF223">
            <v>43279.338182870371</v>
          </cell>
          <cell r="BG223">
            <v>2</v>
          </cell>
          <cell r="BH223" t="str">
            <v>Validado Correctamente</v>
          </cell>
          <cell r="BI223" t="str">
            <v>NO</v>
          </cell>
          <cell r="BJ223" t="str">
            <v>Vacio</v>
          </cell>
          <cell r="BK223" t="str">
            <v>Vacio</v>
          </cell>
          <cell r="BL223" t="str">
            <v>Vacio</v>
          </cell>
          <cell r="BM223" t="str">
            <v>Vacio</v>
          </cell>
          <cell r="BN223">
            <v>43278.829699074071</v>
          </cell>
          <cell r="BO223">
            <v>2</v>
          </cell>
          <cell r="BP223" t="str">
            <v>Validado Correctamente</v>
          </cell>
          <cell r="BQ223" t="str">
            <v>NO</v>
          </cell>
          <cell r="BR223">
            <v>43280.443692129629</v>
          </cell>
          <cell r="BS223">
            <v>13</v>
          </cell>
          <cell r="BT223" t="str">
            <v>Validado Correctamente</v>
          </cell>
          <cell r="BU223" t="str">
            <v>NO</v>
          </cell>
          <cell r="BV223">
            <v>43279.506747685184</v>
          </cell>
          <cell r="BW223">
            <v>68</v>
          </cell>
          <cell r="BX223" t="str">
            <v>Validado Correctamente</v>
          </cell>
          <cell r="BY223" t="str">
            <v>NO</v>
          </cell>
          <cell r="BZ223">
            <v>43278.356041666666</v>
          </cell>
          <cell r="CA223">
            <v>10</v>
          </cell>
          <cell r="CB223" t="str">
            <v>Validado Correctamente</v>
          </cell>
          <cell r="CC223" t="str">
            <v>NO</v>
          </cell>
          <cell r="CD223">
            <v>43279.50677083333</v>
          </cell>
          <cell r="CE223">
            <v>3</v>
          </cell>
          <cell r="CF223" t="str">
            <v>Validado Correctamente</v>
          </cell>
          <cell r="CG223" t="str">
            <v>NO</v>
          </cell>
          <cell r="CH223" t="str">
            <v>Vacio</v>
          </cell>
          <cell r="CI223" t="str">
            <v>Vacio</v>
          </cell>
          <cell r="CJ223" t="str">
            <v>Vacio</v>
          </cell>
          <cell r="CK223" t="str">
            <v>Vacio</v>
          </cell>
          <cell r="CL223">
            <v>43278.674259259256</v>
          </cell>
          <cell r="CM223">
            <v>0</v>
          </cell>
          <cell r="CN223" t="str">
            <v>Validado Correctamente</v>
          </cell>
          <cell r="CO223" t="str">
            <v>NO</v>
          </cell>
          <cell r="CP223" t="str">
            <v>Vacio</v>
          </cell>
          <cell r="CQ223" t="str">
            <v>Vacio</v>
          </cell>
          <cell r="CR223" t="str">
            <v>Vacio</v>
          </cell>
          <cell r="CS223" t="str">
            <v>Vacio</v>
          </cell>
          <cell r="CT223" t="str">
            <v>Vacio</v>
          </cell>
          <cell r="CU223" t="str">
            <v>Vacio</v>
          </cell>
          <cell r="CV223" t="str">
            <v>Vacio</v>
          </cell>
          <cell r="CW223" t="str">
            <v>Vacio</v>
          </cell>
        </row>
        <row r="224">
          <cell r="A224">
            <v>3719</v>
          </cell>
          <cell r="B224" t="str">
            <v>INSTITUCION UNIVERSITARIA LATINA - UNILATINA</v>
          </cell>
          <cell r="C224" t="str">
            <v>PRIVADA</v>
          </cell>
          <cell r="D224" t="str">
            <v>Institución Universitaria/Escuela Tecnológica</v>
          </cell>
          <cell r="E224" t="str">
            <v>Vacio</v>
          </cell>
          <cell r="F224">
            <v>43166.772662037038</v>
          </cell>
          <cell r="G224">
            <v>105</v>
          </cell>
          <cell r="H224" t="str">
            <v>Validado Correctamente</v>
          </cell>
          <cell r="I224" t="str">
            <v>NO</v>
          </cell>
          <cell r="J224">
            <v>43171.723437499997</v>
          </cell>
          <cell r="K224">
            <v>105</v>
          </cell>
          <cell r="L224" t="str">
            <v>Validado Correctamente</v>
          </cell>
          <cell r="M224" t="str">
            <v>NO</v>
          </cell>
          <cell r="N224">
            <v>43271.465578703705</v>
          </cell>
          <cell r="O224">
            <v>108</v>
          </cell>
          <cell r="P224" t="str">
            <v>Validado Correctamente</v>
          </cell>
          <cell r="Q224" t="str">
            <v>NO</v>
          </cell>
          <cell r="R224">
            <v>43277.785694444443</v>
          </cell>
          <cell r="S224">
            <v>432</v>
          </cell>
          <cell r="T224" t="str">
            <v>Validado Correctamente</v>
          </cell>
          <cell r="U224" t="str">
            <v>NO</v>
          </cell>
          <cell r="V224">
            <v>43398.581192129626</v>
          </cell>
          <cell r="W224">
            <v>52</v>
          </cell>
          <cell r="X224" t="str">
            <v>Validado Correctamente</v>
          </cell>
          <cell r="Y224" t="str">
            <v>SI</v>
          </cell>
          <cell r="Z224" t="str">
            <v>Vacio</v>
          </cell>
          <cell r="AA224" t="str">
            <v>Vacio</v>
          </cell>
          <cell r="AB224" t="str">
            <v>Vacio</v>
          </cell>
          <cell r="AC224" t="str">
            <v>Vacio</v>
          </cell>
          <cell r="AD224" t="str">
            <v>Vacio</v>
          </cell>
          <cell r="AE224" t="str">
            <v>Vacio</v>
          </cell>
          <cell r="AF224" t="str">
            <v>Vacio</v>
          </cell>
          <cell r="AG224" t="str">
            <v>Vacio</v>
          </cell>
          <cell r="AH224">
            <v>43438.405787037038</v>
          </cell>
          <cell r="AI224">
            <v>51</v>
          </cell>
          <cell r="AJ224" t="str">
            <v>Validado Correctamente</v>
          </cell>
          <cell r="AK224" t="str">
            <v>SI</v>
          </cell>
          <cell r="AL224" t="str">
            <v>Vacio</v>
          </cell>
          <cell r="AM224" t="str">
            <v>Vacio</v>
          </cell>
          <cell r="AN224" t="str">
            <v>Vacio</v>
          </cell>
          <cell r="AO224" t="str">
            <v>Vacio</v>
          </cell>
          <cell r="AP224" t="str">
            <v>Vacio</v>
          </cell>
          <cell r="AQ224" t="str">
            <v>Vacio</v>
          </cell>
          <cell r="AR224" t="str">
            <v>Vacio</v>
          </cell>
          <cell r="AS224" t="str">
            <v>Vacio</v>
          </cell>
          <cell r="AT224">
            <v>43278.484664351854</v>
          </cell>
          <cell r="AU224">
            <v>3</v>
          </cell>
          <cell r="AV224" t="str">
            <v>Validado Correctamente</v>
          </cell>
          <cell r="AW224" t="str">
            <v>NO</v>
          </cell>
          <cell r="AX224" t="str">
            <v>Vacio</v>
          </cell>
          <cell r="AY224" t="str">
            <v>Vacio</v>
          </cell>
          <cell r="AZ224" t="str">
            <v>Vacio</v>
          </cell>
          <cell r="BA224" t="str">
            <v>Vacio</v>
          </cell>
          <cell r="BB224" t="str">
            <v>Vacio</v>
          </cell>
          <cell r="BC224" t="str">
            <v>Vacio</v>
          </cell>
          <cell r="BD224" t="str">
            <v>Vacio</v>
          </cell>
          <cell r="BE224" t="str">
            <v>Vacio</v>
          </cell>
          <cell r="BF224" t="str">
            <v>Vacio</v>
          </cell>
          <cell r="BG224" t="str">
            <v>Vacio</v>
          </cell>
          <cell r="BH224" t="str">
            <v>Vacio</v>
          </cell>
          <cell r="BI224" t="str">
            <v>Vacio</v>
          </cell>
          <cell r="BJ224" t="str">
            <v>Vacio</v>
          </cell>
          <cell r="BK224" t="str">
            <v>Vacio</v>
          </cell>
          <cell r="BL224" t="str">
            <v>Vacio</v>
          </cell>
          <cell r="BM224" t="str">
            <v>Vacio</v>
          </cell>
          <cell r="BN224">
            <v>43278.479791666665</v>
          </cell>
          <cell r="BO224">
            <v>1</v>
          </cell>
          <cell r="BP224" t="str">
            <v>Validado Correctamente</v>
          </cell>
          <cell r="BQ224" t="str">
            <v>NO</v>
          </cell>
          <cell r="BR224">
            <v>43287.678854166668</v>
          </cell>
          <cell r="BS224">
            <v>2</v>
          </cell>
          <cell r="BT224" t="str">
            <v>Validado Correctamente</v>
          </cell>
          <cell r="BU224" t="str">
            <v>SI</v>
          </cell>
          <cell r="BV224">
            <v>43278.494814814818</v>
          </cell>
          <cell r="BW224">
            <v>11</v>
          </cell>
          <cell r="BX224" t="str">
            <v>Validado Correctamente</v>
          </cell>
          <cell r="BY224" t="str">
            <v>NO</v>
          </cell>
          <cell r="BZ224">
            <v>43278.520740740743</v>
          </cell>
          <cell r="CA224">
            <v>6</v>
          </cell>
          <cell r="CB224" t="str">
            <v>Validado Correctamente</v>
          </cell>
          <cell r="CC224" t="str">
            <v>NO</v>
          </cell>
          <cell r="CD224" t="str">
            <v>Vacio</v>
          </cell>
          <cell r="CE224" t="str">
            <v>Vacio</v>
          </cell>
          <cell r="CF224" t="str">
            <v>Vacio</v>
          </cell>
          <cell r="CG224" t="str">
            <v>Vacio</v>
          </cell>
          <cell r="CH224">
            <v>43285.422731481478</v>
          </cell>
          <cell r="CI224">
            <v>4</v>
          </cell>
          <cell r="CJ224" t="str">
            <v>Validado Correctamente</v>
          </cell>
          <cell r="CK224" t="str">
            <v>SI</v>
          </cell>
          <cell r="CL224" t="str">
            <v>Vacio</v>
          </cell>
          <cell r="CM224" t="str">
            <v>Vacio</v>
          </cell>
          <cell r="CN224" t="str">
            <v>Vacio</v>
          </cell>
          <cell r="CO224" t="str">
            <v>Vacio</v>
          </cell>
          <cell r="CP224" t="str">
            <v>Vacio</v>
          </cell>
          <cell r="CQ224" t="str">
            <v>Vacio</v>
          </cell>
          <cell r="CR224" t="str">
            <v>Vacio</v>
          </cell>
          <cell r="CS224" t="str">
            <v>Vacio</v>
          </cell>
          <cell r="CT224">
            <v>43329.381423611114</v>
          </cell>
          <cell r="CU224">
            <v>7</v>
          </cell>
          <cell r="CV224" t="str">
            <v>Validado Correctamente</v>
          </cell>
          <cell r="CW224" t="str">
            <v>SI</v>
          </cell>
        </row>
        <row r="225">
          <cell r="A225">
            <v>3720</v>
          </cell>
          <cell r="B225" t="str">
            <v>FUNDACION UNIVERSITARIA ESUMER</v>
          </cell>
          <cell r="C225" t="str">
            <v>PRIVADA</v>
          </cell>
          <cell r="D225" t="str">
            <v>Institución Universitaria/Escuela Tecnológica</v>
          </cell>
          <cell r="E225" t="str">
            <v>Vacio</v>
          </cell>
          <cell r="F225">
            <v>43271.41170138889</v>
          </cell>
          <cell r="G225">
            <v>726</v>
          </cell>
          <cell r="H225" t="str">
            <v>Validado Correctamente</v>
          </cell>
          <cell r="I225" t="str">
            <v>NO</v>
          </cell>
          <cell r="J225">
            <v>43271.494293981479</v>
          </cell>
          <cell r="K225">
            <v>702</v>
          </cell>
          <cell r="L225" t="str">
            <v>Validado Correctamente</v>
          </cell>
          <cell r="M225" t="str">
            <v>NO</v>
          </cell>
          <cell r="N225">
            <v>43271.706782407404</v>
          </cell>
          <cell r="O225">
            <v>623</v>
          </cell>
          <cell r="P225" t="str">
            <v>Validado Correctamente</v>
          </cell>
          <cell r="Q225" t="str">
            <v>NO</v>
          </cell>
          <cell r="R225">
            <v>43339.597245370373</v>
          </cell>
          <cell r="S225">
            <v>2112</v>
          </cell>
          <cell r="T225" t="str">
            <v>Validado Correctamente</v>
          </cell>
          <cell r="U225" t="str">
            <v>SI</v>
          </cell>
          <cell r="V225">
            <v>43270.464328703703</v>
          </cell>
          <cell r="W225">
            <v>500</v>
          </cell>
          <cell r="X225" t="str">
            <v>Validado Correctamente</v>
          </cell>
          <cell r="Y225" t="str">
            <v>NO</v>
          </cell>
          <cell r="Z225">
            <v>42996.661562499998</v>
          </cell>
          <cell r="AA225">
            <v>20</v>
          </cell>
          <cell r="AB225" t="str">
            <v>Validado Correctamente</v>
          </cell>
          <cell r="AC225" t="str">
            <v>SI</v>
          </cell>
          <cell r="AD225">
            <v>43269.748773148145</v>
          </cell>
          <cell r="AE225">
            <v>1</v>
          </cell>
          <cell r="AF225" t="str">
            <v>Validado Correctamente</v>
          </cell>
          <cell r="AG225" t="str">
            <v>NO</v>
          </cell>
          <cell r="AH225">
            <v>43269.675069444442</v>
          </cell>
          <cell r="AI225">
            <v>192</v>
          </cell>
          <cell r="AJ225" t="str">
            <v>Validado Correctamente</v>
          </cell>
          <cell r="AK225" t="str">
            <v>NO</v>
          </cell>
          <cell r="AL225">
            <v>43266.686793981484</v>
          </cell>
          <cell r="AM225">
            <v>2</v>
          </cell>
          <cell r="AN225" t="str">
            <v>Validado Correctamente</v>
          </cell>
          <cell r="AO225" t="str">
            <v>NO</v>
          </cell>
          <cell r="AP225">
            <v>43266.454375000001</v>
          </cell>
          <cell r="AQ225">
            <v>2</v>
          </cell>
          <cell r="AR225" t="str">
            <v>Validado Correctamente</v>
          </cell>
          <cell r="AS225" t="str">
            <v>NO</v>
          </cell>
          <cell r="AT225">
            <v>43266.623310185183</v>
          </cell>
          <cell r="AU225">
            <v>7</v>
          </cell>
          <cell r="AV225" t="str">
            <v>Validado Correctamente</v>
          </cell>
          <cell r="AW225" t="str">
            <v>NO</v>
          </cell>
          <cell r="AX225">
            <v>43266.718032407407</v>
          </cell>
          <cell r="AY225">
            <v>54</v>
          </cell>
          <cell r="AZ225" t="str">
            <v>Validado Correctamente</v>
          </cell>
          <cell r="BA225" t="str">
            <v>NO</v>
          </cell>
          <cell r="BB225" t="str">
            <v>Vacio</v>
          </cell>
          <cell r="BC225" t="str">
            <v>Vacio</v>
          </cell>
          <cell r="BD225" t="str">
            <v>Vacio</v>
          </cell>
          <cell r="BE225" t="str">
            <v>Vacio</v>
          </cell>
          <cell r="BF225">
            <v>43266.753750000003</v>
          </cell>
          <cell r="BG225">
            <v>1</v>
          </cell>
          <cell r="BH225" t="str">
            <v>Validado Correctamente</v>
          </cell>
          <cell r="BI225" t="str">
            <v>NO</v>
          </cell>
          <cell r="BJ225" t="str">
            <v>Vacio</v>
          </cell>
          <cell r="BK225" t="str">
            <v>Vacio</v>
          </cell>
          <cell r="BL225" t="str">
            <v>Vacio</v>
          </cell>
          <cell r="BM225" t="str">
            <v>Vacio</v>
          </cell>
          <cell r="BN225">
            <v>43266.617002314815</v>
          </cell>
          <cell r="BO225">
            <v>3</v>
          </cell>
          <cell r="BP225" t="str">
            <v>Validado Correctamente</v>
          </cell>
          <cell r="BQ225" t="str">
            <v>NO</v>
          </cell>
          <cell r="BR225" t="str">
            <v>Vacio</v>
          </cell>
          <cell r="BS225" t="str">
            <v>Vacio</v>
          </cell>
          <cell r="BT225" t="str">
            <v>Vacio</v>
          </cell>
          <cell r="BU225" t="str">
            <v>Vacio</v>
          </cell>
          <cell r="BV225">
            <v>43270.673379629632</v>
          </cell>
          <cell r="BW225">
            <v>22</v>
          </cell>
          <cell r="BX225" t="str">
            <v>Validado Correctamente</v>
          </cell>
          <cell r="BY225" t="str">
            <v>NO</v>
          </cell>
          <cell r="BZ225">
            <v>43270.66746527778</v>
          </cell>
          <cell r="CA225">
            <v>18</v>
          </cell>
          <cell r="CB225" t="str">
            <v>Validado Correctamente</v>
          </cell>
          <cell r="CC225" t="str">
            <v>NO</v>
          </cell>
          <cell r="CD225" t="str">
            <v>Vacio</v>
          </cell>
          <cell r="CE225" t="str">
            <v>Vacio</v>
          </cell>
          <cell r="CF225" t="str">
            <v>Vacio</v>
          </cell>
          <cell r="CG225" t="str">
            <v>Vacio</v>
          </cell>
          <cell r="CH225" t="str">
            <v>Vacio</v>
          </cell>
          <cell r="CI225" t="str">
            <v>Vacio</v>
          </cell>
          <cell r="CJ225" t="str">
            <v>Vacio</v>
          </cell>
          <cell r="CK225" t="str">
            <v>Vacio</v>
          </cell>
          <cell r="CL225" t="str">
            <v>Vacio</v>
          </cell>
          <cell r="CM225" t="str">
            <v>Vacio</v>
          </cell>
          <cell r="CN225" t="str">
            <v>Vacio</v>
          </cell>
          <cell r="CO225" t="str">
            <v>Vacio</v>
          </cell>
          <cell r="CP225" t="str">
            <v>Vacio</v>
          </cell>
          <cell r="CQ225" t="str">
            <v>Vacio</v>
          </cell>
          <cell r="CR225" t="str">
            <v>Vacio</v>
          </cell>
          <cell r="CS225" t="str">
            <v>Vacio</v>
          </cell>
          <cell r="CT225" t="str">
            <v>Vacio</v>
          </cell>
          <cell r="CU225" t="str">
            <v>Vacio</v>
          </cell>
          <cell r="CV225" t="str">
            <v>Vacio</v>
          </cell>
          <cell r="CW225" t="str">
            <v>Vacio</v>
          </cell>
        </row>
        <row r="226">
          <cell r="A226">
            <v>3724</v>
          </cell>
          <cell r="B226" t="str">
            <v>FUNDACION TECNOLOGICA DE MADRID</v>
          </cell>
          <cell r="C226" t="str">
            <v>PRIVADA</v>
          </cell>
          <cell r="D226" t="str">
            <v>Institución Tecnológica</v>
          </cell>
          <cell r="E226" t="str">
            <v>Vacio</v>
          </cell>
          <cell r="F226">
            <v>43174.724178240744</v>
          </cell>
          <cell r="G226">
            <v>19</v>
          </cell>
          <cell r="H226" t="str">
            <v>Validado Correctamente</v>
          </cell>
          <cell r="I226" t="str">
            <v>NO</v>
          </cell>
          <cell r="J226">
            <v>43174.730682870373</v>
          </cell>
          <cell r="K226">
            <v>19</v>
          </cell>
          <cell r="L226" t="str">
            <v>Validado Correctamente</v>
          </cell>
          <cell r="M226" t="str">
            <v>NO</v>
          </cell>
          <cell r="N226">
            <v>43191.78528935185</v>
          </cell>
          <cell r="O226">
            <v>19</v>
          </cell>
          <cell r="P226" t="str">
            <v>Validado Correctamente</v>
          </cell>
          <cell r="Q226" t="str">
            <v>NO</v>
          </cell>
          <cell r="R226">
            <v>43357.632962962962</v>
          </cell>
          <cell r="S226">
            <v>32</v>
          </cell>
          <cell r="T226" t="str">
            <v>Validado Correctamente</v>
          </cell>
          <cell r="U226" t="str">
            <v>SI</v>
          </cell>
          <cell r="V226">
            <v>43284.467430555553</v>
          </cell>
          <cell r="W226">
            <v>10</v>
          </cell>
          <cell r="X226" t="str">
            <v>Validado Correctamente</v>
          </cell>
          <cell r="Y226" t="str">
            <v>NO</v>
          </cell>
          <cell r="Z226" t="str">
            <v>Vacio</v>
          </cell>
          <cell r="AA226" t="str">
            <v>Vacio</v>
          </cell>
          <cell r="AB226" t="str">
            <v>Vacio</v>
          </cell>
          <cell r="AC226" t="str">
            <v>Vacio</v>
          </cell>
          <cell r="AD226" t="str">
            <v>Vacio</v>
          </cell>
          <cell r="AE226" t="str">
            <v>Vacio</v>
          </cell>
          <cell r="AF226" t="str">
            <v>Vacio</v>
          </cell>
          <cell r="AG226" t="str">
            <v>Vacio</v>
          </cell>
          <cell r="AH226">
            <v>43284.496377314812</v>
          </cell>
          <cell r="AI226">
            <v>9</v>
          </cell>
          <cell r="AJ226" t="str">
            <v>Validado Correctamente</v>
          </cell>
          <cell r="AK226" t="str">
            <v>SI</v>
          </cell>
          <cell r="AL226" t="str">
            <v>Vacio</v>
          </cell>
          <cell r="AM226" t="str">
            <v>Vacio</v>
          </cell>
          <cell r="AN226" t="str">
            <v>Vacio</v>
          </cell>
          <cell r="AO226" t="str">
            <v>Vacio</v>
          </cell>
          <cell r="AP226" t="str">
            <v>Vacio</v>
          </cell>
          <cell r="AQ226" t="str">
            <v>Vacio</v>
          </cell>
          <cell r="AR226" t="str">
            <v>Vacio</v>
          </cell>
          <cell r="AS226" t="str">
            <v>Vacio</v>
          </cell>
          <cell r="AT226" t="str">
            <v>Vacio</v>
          </cell>
          <cell r="AU226" t="str">
            <v>Vacio</v>
          </cell>
          <cell r="AV226" t="str">
            <v>Vacio</v>
          </cell>
          <cell r="AW226" t="str">
            <v>Vacio</v>
          </cell>
          <cell r="AX226" t="str">
            <v>Vacio</v>
          </cell>
          <cell r="AY226" t="str">
            <v>Vacio</v>
          </cell>
          <cell r="AZ226" t="str">
            <v>Vacio</v>
          </cell>
          <cell r="BA226" t="str">
            <v>Vacio</v>
          </cell>
          <cell r="BB226" t="str">
            <v>Vacio</v>
          </cell>
          <cell r="BC226" t="str">
            <v>Vacio</v>
          </cell>
          <cell r="BD226" t="str">
            <v>Vacio</v>
          </cell>
          <cell r="BE226" t="str">
            <v>Vacio</v>
          </cell>
          <cell r="BF226" t="str">
            <v>Vacio</v>
          </cell>
          <cell r="BG226" t="str">
            <v>Vacio</v>
          </cell>
          <cell r="BH226" t="str">
            <v>Vacio</v>
          </cell>
          <cell r="BI226" t="str">
            <v>Vacio</v>
          </cell>
          <cell r="BJ226" t="str">
            <v>Vacio</v>
          </cell>
          <cell r="BK226" t="str">
            <v>Vacio</v>
          </cell>
          <cell r="BL226" t="str">
            <v>Vacio</v>
          </cell>
          <cell r="BM226" t="str">
            <v>Vacio</v>
          </cell>
          <cell r="BN226">
            <v>43357.669560185182</v>
          </cell>
          <cell r="BO226">
            <v>2</v>
          </cell>
          <cell r="BP226" t="str">
            <v>Validado Correctamente</v>
          </cell>
          <cell r="BQ226" t="str">
            <v>SI</v>
          </cell>
          <cell r="BR226">
            <v>43357.635266203702</v>
          </cell>
          <cell r="BS226" t="str">
            <v>CARGUE 0</v>
          </cell>
          <cell r="BT226" t="str">
            <v>Cargue en cero</v>
          </cell>
          <cell r="BU226" t="str">
            <v>SI</v>
          </cell>
          <cell r="BV226">
            <v>43357.634606481479</v>
          </cell>
          <cell r="BW226" t="str">
            <v>CARGUE 0</v>
          </cell>
          <cell r="BX226" t="str">
            <v>Cargue en cero</v>
          </cell>
          <cell r="BY226" t="str">
            <v>SI</v>
          </cell>
          <cell r="BZ226">
            <v>43357.634988425925</v>
          </cell>
          <cell r="CA226" t="str">
            <v>CARGUE 0</v>
          </cell>
          <cell r="CB226" t="str">
            <v>Cargue en cero</v>
          </cell>
          <cell r="CC226" t="str">
            <v>SI</v>
          </cell>
          <cell r="CD226" t="str">
            <v>Vacio</v>
          </cell>
          <cell r="CE226" t="str">
            <v>Vacio</v>
          </cell>
          <cell r="CF226" t="str">
            <v>Vacio</v>
          </cell>
          <cell r="CG226" t="str">
            <v>Vacio</v>
          </cell>
          <cell r="CH226">
            <v>43357.634780092594</v>
          </cell>
          <cell r="CI226" t="str">
            <v>CARGUE 0</v>
          </cell>
          <cell r="CJ226" t="str">
            <v>Cargue en cero</v>
          </cell>
          <cell r="CK226" t="str">
            <v>SI</v>
          </cell>
          <cell r="CL226" t="str">
            <v>Vacio</v>
          </cell>
          <cell r="CM226" t="str">
            <v>Vacio</v>
          </cell>
          <cell r="CN226" t="str">
            <v>Vacio</v>
          </cell>
          <cell r="CO226" t="str">
            <v>Vacio</v>
          </cell>
          <cell r="CP226" t="str">
            <v>Vacio</v>
          </cell>
          <cell r="CQ226" t="str">
            <v>Vacio</v>
          </cell>
          <cell r="CR226" t="str">
            <v>Vacio</v>
          </cell>
          <cell r="CS226" t="str">
            <v>Vacio</v>
          </cell>
          <cell r="CT226" t="str">
            <v>Vacio</v>
          </cell>
          <cell r="CU226" t="str">
            <v>Vacio</v>
          </cell>
          <cell r="CV226" t="str">
            <v>Vacio</v>
          </cell>
          <cell r="CW226" t="str">
            <v>Vacio</v>
          </cell>
        </row>
        <row r="227">
          <cell r="A227">
            <v>3725</v>
          </cell>
          <cell r="B227" t="str">
            <v>FUNDACION TECNOLOGICA ALBERTO MERANI</v>
          </cell>
          <cell r="C227" t="str">
            <v>PRIVADA</v>
          </cell>
          <cell r="D227" t="str">
            <v>Institución Tecnológica</v>
          </cell>
          <cell r="E227" t="str">
            <v>Vacio</v>
          </cell>
          <cell r="F227">
            <v>43153.533437500002</v>
          </cell>
          <cell r="G227">
            <v>87</v>
          </cell>
          <cell r="H227" t="str">
            <v>Validado Correctamente</v>
          </cell>
          <cell r="I227" t="str">
            <v>NO</v>
          </cell>
          <cell r="J227">
            <v>43160.662673611114</v>
          </cell>
          <cell r="K227">
            <v>71</v>
          </cell>
          <cell r="L227" t="str">
            <v>Validado Correctamente</v>
          </cell>
          <cell r="M227" t="str">
            <v>NO</v>
          </cell>
          <cell r="N227">
            <v>43160.671967592592</v>
          </cell>
          <cell r="O227">
            <v>71</v>
          </cell>
          <cell r="P227" t="str">
            <v>Validado Correctamente</v>
          </cell>
          <cell r="Q227" t="str">
            <v>NO</v>
          </cell>
          <cell r="R227">
            <v>43273.734178240738</v>
          </cell>
          <cell r="S227">
            <v>281</v>
          </cell>
          <cell r="T227" t="str">
            <v>Validado Correctamente</v>
          </cell>
          <cell r="U227" t="str">
            <v>NO</v>
          </cell>
          <cell r="V227">
            <v>43236.455520833333</v>
          </cell>
          <cell r="W227">
            <v>35</v>
          </cell>
          <cell r="X227" t="str">
            <v>Validado Correctamente</v>
          </cell>
          <cell r="Y227" t="str">
            <v>NO</v>
          </cell>
          <cell r="Z227" t="str">
            <v>Vacio</v>
          </cell>
          <cell r="AA227" t="str">
            <v>Vacio</v>
          </cell>
          <cell r="AB227" t="str">
            <v>Validado con Errores</v>
          </cell>
          <cell r="AC227" t="str">
            <v>Vacio</v>
          </cell>
          <cell r="AD227" t="str">
            <v>Vacio</v>
          </cell>
          <cell r="AE227" t="str">
            <v>Vacio</v>
          </cell>
          <cell r="AF227" t="str">
            <v>Vacio</v>
          </cell>
          <cell r="AG227" t="str">
            <v>Vacio</v>
          </cell>
          <cell r="AH227">
            <v>43173.514733796299</v>
          </cell>
          <cell r="AI227">
            <v>24</v>
          </cell>
          <cell r="AJ227" t="str">
            <v>Validado Correctamente</v>
          </cell>
          <cell r="AK227" t="str">
            <v>NO</v>
          </cell>
          <cell r="AL227" t="str">
            <v>Vacio</v>
          </cell>
          <cell r="AM227" t="str">
            <v>Vacio</v>
          </cell>
          <cell r="AN227" t="str">
            <v>Vacio</v>
          </cell>
          <cell r="AO227" t="str">
            <v>Vacio</v>
          </cell>
          <cell r="AP227" t="str">
            <v>Vacio</v>
          </cell>
          <cell r="AQ227" t="str">
            <v>Vacio</v>
          </cell>
          <cell r="AR227" t="str">
            <v>Vacio</v>
          </cell>
          <cell r="AS227" t="str">
            <v>Vacio</v>
          </cell>
          <cell r="AT227" t="str">
            <v>Vacio</v>
          </cell>
          <cell r="AU227" t="str">
            <v>Vacio</v>
          </cell>
          <cell r="AV227" t="str">
            <v>Vacio</v>
          </cell>
          <cell r="AW227" t="str">
            <v>Vacio</v>
          </cell>
          <cell r="AX227" t="str">
            <v>Vacio</v>
          </cell>
          <cell r="AY227" t="str">
            <v>Vacio</v>
          </cell>
          <cell r="AZ227" t="str">
            <v>Vacio</v>
          </cell>
          <cell r="BA227" t="str">
            <v>Vacio</v>
          </cell>
          <cell r="BB227" t="str">
            <v>Vacio</v>
          </cell>
          <cell r="BC227" t="str">
            <v>Vacio</v>
          </cell>
          <cell r="BD227" t="str">
            <v>Vacio</v>
          </cell>
          <cell r="BE227" t="str">
            <v>Vacio</v>
          </cell>
          <cell r="BF227" t="str">
            <v>Vacio</v>
          </cell>
          <cell r="BG227" t="str">
            <v>Vacio</v>
          </cell>
          <cell r="BH227" t="str">
            <v>Vacio</v>
          </cell>
          <cell r="BI227" t="str">
            <v>Vacio</v>
          </cell>
          <cell r="BJ227" t="str">
            <v>Vacio</v>
          </cell>
          <cell r="BK227" t="str">
            <v>Vacio</v>
          </cell>
          <cell r="BL227" t="str">
            <v>Vacio</v>
          </cell>
          <cell r="BM227" t="str">
            <v>Vacio</v>
          </cell>
          <cell r="BN227" t="str">
            <v>Vacio</v>
          </cell>
          <cell r="BO227" t="str">
            <v>Vacio</v>
          </cell>
          <cell r="BP227" t="str">
            <v>Vacio</v>
          </cell>
          <cell r="BQ227" t="str">
            <v>Vacio</v>
          </cell>
          <cell r="BR227" t="str">
            <v>Vacio</v>
          </cell>
          <cell r="BS227" t="str">
            <v>Vacio</v>
          </cell>
          <cell r="BT227" t="str">
            <v>Vacio</v>
          </cell>
          <cell r="BU227" t="str">
            <v>Vacio</v>
          </cell>
          <cell r="BV227">
            <v>43354.396354166667</v>
          </cell>
          <cell r="BW227">
            <v>20</v>
          </cell>
          <cell r="BX227" t="str">
            <v>Validado Correctamente</v>
          </cell>
          <cell r="BY227" t="str">
            <v>SI</v>
          </cell>
          <cell r="BZ227" t="str">
            <v>Vacio</v>
          </cell>
          <cell r="CA227" t="str">
            <v>Vacio</v>
          </cell>
          <cell r="CB227" t="str">
            <v>Vacio</v>
          </cell>
          <cell r="CC227" t="str">
            <v>Vacio</v>
          </cell>
          <cell r="CD227" t="str">
            <v>Vacio</v>
          </cell>
          <cell r="CE227" t="str">
            <v>Vacio</v>
          </cell>
          <cell r="CF227" t="str">
            <v>Vacio</v>
          </cell>
          <cell r="CG227" t="str">
            <v>Vacio</v>
          </cell>
          <cell r="CH227" t="str">
            <v>Vacio</v>
          </cell>
          <cell r="CI227" t="str">
            <v>Vacio</v>
          </cell>
          <cell r="CJ227" t="str">
            <v>Vacio</v>
          </cell>
          <cell r="CK227" t="str">
            <v>Vacio</v>
          </cell>
          <cell r="CL227" t="str">
            <v>Vacio</v>
          </cell>
          <cell r="CM227" t="str">
            <v>Vacio</v>
          </cell>
          <cell r="CN227" t="str">
            <v>Vacio</v>
          </cell>
          <cell r="CO227" t="str">
            <v>Vacio</v>
          </cell>
          <cell r="CP227" t="str">
            <v>Vacio</v>
          </cell>
          <cell r="CQ227" t="str">
            <v>Vacio</v>
          </cell>
          <cell r="CR227" t="str">
            <v>Vacio</v>
          </cell>
          <cell r="CS227" t="str">
            <v>Vacio</v>
          </cell>
          <cell r="CT227" t="str">
            <v>Vacio</v>
          </cell>
          <cell r="CU227" t="str">
            <v>Vacio</v>
          </cell>
          <cell r="CV227" t="str">
            <v>Vacio</v>
          </cell>
          <cell r="CW227" t="str">
            <v>Vacio</v>
          </cell>
        </row>
        <row r="228">
          <cell r="A228">
            <v>3801</v>
          </cell>
          <cell r="B228" t="str">
            <v>CORPORACION DE ESTUDIOS TECNOLOGICOS DEL NORTE DEL VALLE</v>
          </cell>
          <cell r="C228" t="str">
            <v>PRIVADA</v>
          </cell>
          <cell r="D228" t="str">
            <v>Institución Tecnológica</v>
          </cell>
          <cell r="E228" t="str">
            <v>Vacio</v>
          </cell>
          <cell r="F228">
            <v>43171.707858796297</v>
          </cell>
          <cell r="G228">
            <v>132</v>
          </cell>
          <cell r="H228" t="str">
            <v>Validado Correctamente</v>
          </cell>
          <cell r="I228" t="str">
            <v>NO</v>
          </cell>
          <cell r="J228">
            <v>43192.687951388885</v>
          </cell>
          <cell r="K228">
            <v>120</v>
          </cell>
          <cell r="L228" t="str">
            <v>Validado Correctamente</v>
          </cell>
          <cell r="M228" t="str">
            <v>NO</v>
          </cell>
          <cell r="N228">
            <v>43194.471979166665</v>
          </cell>
          <cell r="O228">
            <v>139</v>
          </cell>
          <cell r="P228" t="str">
            <v>Validado Correctamente</v>
          </cell>
          <cell r="Q228" t="str">
            <v>NO</v>
          </cell>
          <cell r="R228">
            <v>43306.758715277778</v>
          </cell>
          <cell r="S228">
            <v>468</v>
          </cell>
          <cell r="T228" t="str">
            <v>Validado Correctamente</v>
          </cell>
          <cell r="U228" t="str">
            <v>SI</v>
          </cell>
          <cell r="V228">
            <v>43264.653692129628</v>
          </cell>
          <cell r="W228">
            <v>80</v>
          </cell>
          <cell r="X228" t="str">
            <v>Validado Correctamente</v>
          </cell>
          <cell r="Y228" t="str">
            <v>NO</v>
          </cell>
          <cell r="Z228" t="str">
            <v>Vacio</v>
          </cell>
          <cell r="AA228" t="str">
            <v>Vacio</v>
          </cell>
          <cell r="AB228" t="str">
            <v>Vacio</v>
          </cell>
          <cell r="AC228" t="str">
            <v>Vacio</v>
          </cell>
          <cell r="AD228" t="str">
            <v>Vacio</v>
          </cell>
          <cell r="AE228" t="str">
            <v>Vacio</v>
          </cell>
          <cell r="AF228" t="str">
            <v>Vacio</v>
          </cell>
          <cell r="AG228" t="str">
            <v>Vacio</v>
          </cell>
          <cell r="AH228">
            <v>43250.406087962961</v>
          </cell>
          <cell r="AI228">
            <v>54</v>
          </cell>
          <cell r="AJ228" t="str">
            <v>Validado Correctamente</v>
          </cell>
          <cell r="AK228" t="str">
            <v>NO</v>
          </cell>
          <cell r="AL228" t="str">
            <v>Vacio</v>
          </cell>
          <cell r="AM228" t="str">
            <v>Vacio</v>
          </cell>
          <cell r="AN228" t="str">
            <v>Vacio</v>
          </cell>
          <cell r="AO228" t="str">
            <v>Vacio</v>
          </cell>
          <cell r="AP228" t="str">
            <v>Vacio</v>
          </cell>
          <cell r="AQ228" t="str">
            <v>Vacio</v>
          </cell>
          <cell r="AR228" t="str">
            <v>Vacio</v>
          </cell>
          <cell r="AS228" t="str">
            <v>Vacio</v>
          </cell>
          <cell r="AT228" t="str">
            <v>Vacio</v>
          </cell>
          <cell r="AU228" t="str">
            <v>Vacio</v>
          </cell>
          <cell r="AV228" t="str">
            <v>Vacio</v>
          </cell>
          <cell r="AW228" t="str">
            <v>Vacio</v>
          </cell>
          <cell r="AX228" t="str">
            <v>Vacio</v>
          </cell>
          <cell r="AY228" t="str">
            <v>Vacio</v>
          </cell>
          <cell r="AZ228" t="str">
            <v>Vacio</v>
          </cell>
          <cell r="BA228" t="str">
            <v>Vacio</v>
          </cell>
          <cell r="BB228" t="str">
            <v>Vacio</v>
          </cell>
          <cell r="BC228" t="str">
            <v>Vacio</v>
          </cell>
          <cell r="BD228" t="str">
            <v>Vacio</v>
          </cell>
          <cell r="BE228" t="str">
            <v>Vacio</v>
          </cell>
          <cell r="BF228" t="str">
            <v>Vacio</v>
          </cell>
          <cell r="BG228" t="str">
            <v>Vacio</v>
          </cell>
          <cell r="BH228" t="str">
            <v>Vacio</v>
          </cell>
          <cell r="BI228" t="str">
            <v>Vacio</v>
          </cell>
          <cell r="BJ228" t="str">
            <v>Vacio</v>
          </cell>
          <cell r="BK228" t="str">
            <v>Vacio</v>
          </cell>
          <cell r="BL228" t="str">
            <v>Vacio</v>
          </cell>
          <cell r="BM228" t="str">
            <v>Vacio</v>
          </cell>
          <cell r="BN228" t="str">
            <v>Vacio</v>
          </cell>
          <cell r="BO228" t="str">
            <v>Vacio</v>
          </cell>
          <cell r="BP228" t="str">
            <v>Vacio</v>
          </cell>
          <cell r="BQ228" t="str">
            <v>Vacio</v>
          </cell>
          <cell r="BR228" t="str">
            <v>Vacio</v>
          </cell>
          <cell r="BS228" t="str">
            <v>Vacio</v>
          </cell>
          <cell r="BT228" t="str">
            <v>Vacio</v>
          </cell>
          <cell r="BU228" t="str">
            <v>Vacio</v>
          </cell>
          <cell r="BV228" t="str">
            <v>Vacio</v>
          </cell>
          <cell r="BW228" t="str">
            <v>Vacio</v>
          </cell>
          <cell r="BX228" t="str">
            <v>Vacio</v>
          </cell>
          <cell r="BY228" t="str">
            <v>Vacio</v>
          </cell>
          <cell r="BZ228" t="str">
            <v>Vacio</v>
          </cell>
          <cell r="CA228" t="str">
            <v>Vacio</v>
          </cell>
          <cell r="CB228" t="str">
            <v>Vacio</v>
          </cell>
          <cell r="CC228" t="str">
            <v>Vacio</v>
          </cell>
          <cell r="CD228" t="str">
            <v>Vacio</v>
          </cell>
          <cell r="CE228" t="str">
            <v>Vacio</v>
          </cell>
          <cell r="CF228" t="str">
            <v>Vacio</v>
          </cell>
          <cell r="CG228" t="str">
            <v>Vacio</v>
          </cell>
          <cell r="CH228" t="str">
            <v>Vacio</v>
          </cell>
          <cell r="CI228" t="str">
            <v>Vacio</v>
          </cell>
          <cell r="CJ228" t="str">
            <v>Vacio</v>
          </cell>
          <cell r="CK228" t="str">
            <v>Vacio</v>
          </cell>
          <cell r="CL228" t="str">
            <v>Vacio</v>
          </cell>
          <cell r="CM228" t="str">
            <v>Vacio</v>
          </cell>
          <cell r="CN228" t="str">
            <v>Vacio</v>
          </cell>
          <cell r="CO228" t="str">
            <v>Vacio</v>
          </cell>
          <cell r="CP228" t="str">
            <v>Vacio</v>
          </cell>
          <cell r="CQ228" t="str">
            <v>Vacio</v>
          </cell>
          <cell r="CR228" t="str">
            <v>Vacio</v>
          </cell>
          <cell r="CS228" t="str">
            <v>Vacio</v>
          </cell>
          <cell r="CT228" t="str">
            <v>Vacio</v>
          </cell>
          <cell r="CU228" t="str">
            <v>Vacio</v>
          </cell>
          <cell r="CV228" t="str">
            <v>Vacio</v>
          </cell>
          <cell r="CW228" t="str">
            <v>Vacio</v>
          </cell>
        </row>
        <row r="229">
          <cell r="A229">
            <v>3803</v>
          </cell>
          <cell r="B229" t="str">
            <v>CORPORACION UNIVERSITARIA CENTRO SUPERIOR - UNICUCES</v>
          </cell>
          <cell r="C229" t="str">
            <v>PRIVADA</v>
          </cell>
          <cell r="D229" t="str">
            <v>Institución Universitaria/Escuela Tecnológica</v>
          </cell>
          <cell r="E229" t="str">
            <v>Vacio</v>
          </cell>
          <cell r="F229">
            <v>43406.979085648149</v>
          </cell>
          <cell r="G229">
            <v>271</v>
          </cell>
          <cell r="H229" t="str">
            <v>Validado Correctamente</v>
          </cell>
          <cell r="I229" t="str">
            <v>SI</v>
          </cell>
          <cell r="J229">
            <v>43406.979363425926</v>
          </cell>
          <cell r="K229">
            <v>254</v>
          </cell>
          <cell r="L229" t="str">
            <v>Validado Correctamente</v>
          </cell>
          <cell r="M229" t="str">
            <v>SI</v>
          </cell>
          <cell r="N229">
            <v>43443.651828703703</v>
          </cell>
          <cell r="O229">
            <v>225</v>
          </cell>
          <cell r="P229" t="str">
            <v>Validado Correctamente</v>
          </cell>
          <cell r="Q229" t="str">
            <v>SI</v>
          </cell>
          <cell r="R229">
            <v>43444.32408564815</v>
          </cell>
          <cell r="S229">
            <v>1183</v>
          </cell>
          <cell r="T229" t="str">
            <v>Validado Correctamente</v>
          </cell>
          <cell r="U229" t="str">
            <v>SI</v>
          </cell>
          <cell r="V229">
            <v>43443.620185185187</v>
          </cell>
          <cell r="W229" t="str">
            <v>CARGUE 0</v>
          </cell>
          <cell r="X229" t="str">
            <v>Validado Correctamente</v>
          </cell>
          <cell r="Y229" t="str">
            <v>SI</v>
          </cell>
          <cell r="Z229">
            <v>42992.853807870371</v>
          </cell>
          <cell r="AA229">
            <v>12</v>
          </cell>
          <cell r="AB229" t="str">
            <v>Validado Correctamente</v>
          </cell>
          <cell r="AC229" t="str">
            <v>NO</v>
          </cell>
          <cell r="AD229">
            <v>43249.913263888891</v>
          </cell>
          <cell r="AE229">
            <v>1</v>
          </cell>
          <cell r="AF229" t="str">
            <v>Validado Correctamente</v>
          </cell>
          <cell r="AG229" t="str">
            <v>NO</v>
          </cell>
          <cell r="AH229">
            <v>43384.877789351849</v>
          </cell>
          <cell r="AI229">
            <v>79</v>
          </cell>
          <cell r="AJ229" t="str">
            <v>Validado Correctamente</v>
          </cell>
          <cell r="AK229" t="str">
            <v>SI</v>
          </cell>
          <cell r="AL229" t="str">
            <v>Vacio</v>
          </cell>
          <cell r="AM229" t="str">
            <v>Vacio</v>
          </cell>
          <cell r="AN229" t="str">
            <v>Vacio</v>
          </cell>
          <cell r="AO229" t="str">
            <v>Vacio</v>
          </cell>
          <cell r="AP229" t="str">
            <v>Vacio</v>
          </cell>
          <cell r="AQ229" t="str">
            <v>Vacio</v>
          </cell>
          <cell r="AR229" t="str">
            <v>Vacio</v>
          </cell>
          <cell r="AS229" t="str">
            <v>Vacio</v>
          </cell>
          <cell r="AT229" t="str">
            <v>Vacio</v>
          </cell>
          <cell r="AU229" t="str">
            <v>Vacio</v>
          </cell>
          <cell r="AV229" t="str">
            <v>Vacio</v>
          </cell>
          <cell r="AW229" t="str">
            <v>Vacio</v>
          </cell>
          <cell r="AX229">
            <v>43143.807650462964</v>
          </cell>
          <cell r="AY229">
            <v>28</v>
          </cell>
          <cell r="AZ229" t="str">
            <v>Validado Correctamente</v>
          </cell>
          <cell r="BA229" t="str">
            <v>NO</v>
          </cell>
          <cell r="BB229" t="str">
            <v>Vacio</v>
          </cell>
          <cell r="BC229" t="str">
            <v>Vacio</v>
          </cell>
          <cell r="BD229" t="str">
            <v>Vacio</v>
          </cell>
          <cell r="BE229" t="str">
            <v>Vacio</v>
          </cell>
          <cell r="BF229" t="str">
            <v>Vacio</v>
          </cell>
          <cell r="BG229" t="str">
            <v>Vacio</v>
          </cell>
          <cell r="BH229" t="str">
            <v>Vacio</v>
          </cell>
          <cell r="BI229" t="str">
            <v>Vacio</v>
          </cell>
          <cell r="BJ229" t="str">
            <v>Vacio</v>
          </cell>
          <cell r="BK229" t="str">
            <v>Vacio</v>
          </cell>
          <cell r="BL229" t="str">
            <v>Vacio</v>
          </cell>
          <cell r="BM229" t="str">
            <v>Vacio</v>
          </cell>
          <cell r="BN229">
            <v>43143.727256944447</v>
          </cell>
          <cell r="BO229">
            <v>10</v>
          </cell>
          <cell r="BP229" t="str">
            <v>Validado Correctamente</v>
          </cell>
          <cell r="BQ229" t="str">
            <v>NO</v>
          </cell>
          <cell r="BR229" t="str">
            <v>Vacio</v>
          </cell>
          <cell r="BS229" t="str">
            <v>Vacio</v>
          </cell>
          <cell r="BT229" t="str">
            <v>Vacio</v>
          </cell>
          <cell r="BU229" t="str">
            <v>Vacio</v>
          </cell>
          <cell r="BV229">
            <v>43283.91605324074</v>
          </cell>
          <cell r="BW229">
            <v>19</v>
          </cell>
          <cell r="BX229" t="str">
            <v>Validado Correctamente</v>
          </cell>
          <cell r="BY229" t="str">
            <v>SI</v>
          </cell>
          <cell r="BZ229" t="str">
            <v>Vacio</v>
          </cell>
          <cell r="CA229" t="str">
            <v>Vacio</v>
          </cell>
          <cell r="CB229" t="str">
            <v>Vacio</v>
          </cell>
          <cell r="CC229" t="str">
            <v>Vacio</v>
          </cell>
          <cell r="CD229" t="str">
            <v>Vacio</v>
          </cell>
          <cell r="CE229" t="str">
            <v>Vacio</v>
          </cell>
          <cell r="CF229" t="str">
            <v>Vacio</v>
          </cell>
          <cell r="CG229" t="str">
            <v>Vacio</v>
          </cell>
          <cell r="CH229" t="str">
            <v>Vacio</v>
          </cell>
          <cell r="CI229" t="str">
            <v>Vacio</v>
          </cell>
          <cell r="CJ229" t="str">
            <v>Vacio</v>
          </cell>
          <cell r="CK229" t="str">
            <v>Vacio</v>
          </cell>
          <cell r="CL229" t="str">
            <v>Vacio</v>
          </cell>
          <cell r="CM229" t="str">
            <v>Vacio</v>
          </cell>
          <cell r="CN229" t="str">
            <v>Vacio</v>
          </cell>
          <cell r="CO229" t="str">
            <v>Vacio</v>
          </cell>
          <cell r="CP229" t="str">
            <v>Vacio</v>
          </cell>
          <cell r="CQ229" t="str">
            <v>Vacio</v>
          </cell>
          <cell r="CR229" t="str">
            <v>Vacio</v>
          </cell>
          <cell r="CS229" t="str">
            <v>Vacio</v>
          </cell>
          <cell r="CT229" t="str">
            <v>Vacio</v>
          </cell>
          <cell r="CU229" t="str">
            <v>Vacio</v>
          </cell>
          <cell r="CV229" t="str">
            <v>Vacio</v>
          </cell>
          <cell r="CW229" t="str">
            <v>Vacio</v>
          </cell>
        </row>
        <row r="230">
          <cell r="A230">
            <v>3805</v>
          </cell>
          <cell r="B230" t="str">
            <v>INSTITUTO DE EDUCACION EMPRESARIAL-IDEE-</v>
          </cell>
          <cell r="C230" t="str">
            <v>PRIVADA</v>
          </cell>
          <cell r="D230" t="str">
            <v>Institución Tecnológica</v>
          </cell>
          <cell r="E230" t="str">
            <v>Vacio</v>
          </cell>
          <cell r="F230" t="str">
            <v>Vacio</v>
          </cell>
          <cell r="G230" t="str">
            <v>Vacio</v>
          </cell>
          <cell r="H230" t="str">
            <v>Vacio</v>
          </cell>
          <cell r="I230" t="str">
            <v>Vacio</v>
          </cell>
          <cell r="J230" t="str">
            <v>Vacio</v>
          </cell>
          <cell r="K230" t="str">
            <v>Vacio</v>
          </cell>
          <cell r="L230" t="str">
            <v>Vacio</v>
          </cell>
          <cell r="M230" t="str">
            <v>Vacio</v>
          </cell>
          <cell r="N230" t="str">
            <v>Vacio</v>
          </cell>
          <cell r="O230" t="str">
            <v>Vacio</v>
          </cell>
          <cell r="P230" t="str">
            <v>Vacio</v>
          </cell>
          <cell r="Q230" t="str">
            <v>Vacio</v>
          </cell>
          <cell r="R230" t="str">
            <v>Vacio</v>
          </cell>
          <cell r="S230" t="str">
            <v>Vacio</v>
          </cell>
          <cell r="T230" t="str">
            <v>Vacio</v>
          </cell>
          <cell r="U230" t="str">
            <v>Vacio</v>
          </cell>
          <cell r="V230" t="str">
            <v>Vacio</v>
          </cell>
          <cell r="W230" t="str">
            <v>Vacio</v>
          </cell>
          <cell r="X230" t="str">
            <v>Vacio</v>
          </cell>
          <cell r="Y230" t="str">
            <v>Vacio</v>
          </cell>
          <cell r="Z230" t="str">
            <v>Vacio</v>
          </cell>
          <cell r="AA230" t="str">
            <v>Vacio</v>
          </cell>
          <cell r="AB230" t="str">
            <v>Vacio</v>
          </cell>
          <cell r="AC230" t="str">
            <v>Vacio</v>
          </cell>
          <cell r="AD230" t="str">
            <v>Vacio</v>
          </cell>
          <cell r="AE230" t="str">
            <v>Vacio</v>
          </cell>
          <cell r="AF230" t="str">
            <v>Vacio</v>
          </cell>
          <cell r="AG230" t="str">
            <v>Vacio</v>
          </cell>
          <cell r="AH230" t="str">
            <v>Vacio</v>
          </cell>
          <cell r="AI230" t="str">
            <v>Vacio</v>
          </cell>
          <cell r="AJ230" t="str">
            <v>Vacio</v>
          </cell>
          <cell r="AK230" t="str">
            <v>Vacio</v>
          </cell>
          <cell r="AL230" t="str">
            <v>Vacio</v>
          </cell>
          <cell r="AM230" t="str">
            <v>Vacio</v>
          </cell>
          <cell r="AN230" t="str">
            <v>Vacio</v>
          </cell>
          <cell r="AO230" t="str">
            <v>Vacio</v>
          </cell>
          <cell r="AP230" t="str">
            <v>Vacio</v>
          </cell>
          <cell r="AQ230" t="str">
            <v>Vacio</v>
          </cell>
          <cell r="AR230" t="str">
            <v>Vacio</v>
          </cell>
          <cell r="AS230" t="str">
            <v>Vacio</v>
          </cell>
          <cell r="AT230" t="str">
            <v>Vacio</v>
          </cell>
          <cell r="AU230" t="str">
            <v>Vacio</v>
          </cell>
          <cell r="AV230" t="str">
            <v>Vacio</v>
          </cell>
          <cell r="AW230" t="str">
            <v>Vacio</v>
          </cell>
          <cell r="AX230" t="str">
            <v>Vacio</v>
          </cell>
          <cell r="AY230" t="str">
            <v>Vacio</v>
          </cell>
          <cell r="AZ230" t="str">
            <v>Vacio</v>
          </cell>
          <cell r="BA230" t="str">
            <v>Vacio</v>
          </cell>
          <cell r="BB230" t="str">
            <v>Vacio</v>
          </cell>
          <cell r="BC230" t="str">
            <v>Vacio</v>
          </cell>
          <cell r="BD230" t="str">
            <v>Vacio</v>
          </cell>
          <cell r="BE230" t="str">
            <v>Vacio</v>
          </cell>
          <cell r="BF230" t="str">
            <v>Vacio</v>
          </cell>
          <cell r="BG230" t="str">
            <v>Vacio</v>
          </cell>
          <cell r="BH230" t="str">
            <v>Vacio</v>
          </cell>
          <cell r="BI230" t="str">
            <v>Vacio</v>
          </cell>
          <cell r="BJ230" t="str">
            <v>Vacio</v>
          </cell>
          <cell r="BK230" t="str">
            <v>Vacio</v>
          </cell>
          <cell r="BL230" t="str">
            <v>Vacio</v>
          </cell>
          <cell r="BM230" t="str">
            <v>Vacio</v>
          </cell>
          <cell r="BN230" t="str">
            <v>Vacio</v>
          </cell>
          <cell r="BO230" t="str">
            <v>Vacio</v>
          </cell>
          <cell r="BP230" t="str">
            <v>Vacio</v>
          </cell>
          <cell r="BQ230" t="str">
            <v>Vacio</v>
          </cell>
          <cell r="BR230" t="str">
            <v>Vacio</v>
          </cell>
          <cell r="BS230" t="str">
            <v>Vacio</v>
          </cell>
          <cell r="BT230" t="str">
            <v>Vacio</v>
          </cell>
          <cell r="BU230" t="str">
            <v>Vacio</v>
          </cell>
          <cell r="BV230" t="str">
            <v>Vacio</v>
          </cell>
          <cell r="BW230" t="str">
            <v>Vacio</v>
          </cell>
          <cell r="BX230" t="str">
            <v>Vacio</v>
          </cell>
          <cell r="BY230" t="str">
            <v>Vacio</v>
          </cell>
          <cell r="BZ230" t="str">
            <v>Vacio</v>
          </cell>
          <cell r="CA230" t="str">
            <v>Vacio</v>
          </cell>
          <cell r="CB230" t="str">
            <v>Vacio</v>
          </cell>
          <cell r="CC230" t="str">
            <v>Vacio</v>
          </cell>
          <cell r="CD230" t="str">
            <v>Vacio</v>
          </cell>
          <cell r="CE230" t="str">
            <v>Vacio</v>
          </cell>
          <cell r="CF230" t="str">
            <v>Vacio</v>
          </cell>
          <cell r="CG230" t="str">
            <v>Vacio</v>
          </cell>
          <cell r="CH230" t="str">
            <v>Vacio</v>
          </cell>
          <cell r="CI230" t="str">
            <v>Vacio</v>
          </cell>
          <cell r="CJ230" t="str">
            <v>Vacio</v>
          </cell>
          <cell r="CK230" t="str">
            <v>Vacio</v>
          </cell>
          <cell r="CL230" t="str">
            <v>Vacio</v>
          </cell>
          <cell r="CM230" t="str">
            <v>Vacio</v>
          </cell>
          <cell r="CN230" t="str">
            <v>Vacio</v>
          </cell>
          <cell r="CO230" t="str">
            <v>Vacio</v>
          </cell>
          <cell r="CP230" t="str">
            <v>Vacio</v>
          </cell>
          <cell r="CQ230" t="str">
            <v>Vacio</v>
          </cell>
          <cell r="CR230" t="str">
            <v>Vacio</v>
          </cell>
          <cell r="CS230" t="str">
            <v>Vacio</v>
          </cell>
          <cell r="CT230" t="str">
            <v>Vacio</v>
          </cell>
          <cell r="CU230" t="str">
            <v>Vacio</v>
          </cell>
          <cell r="CV230" t="str">
            <v>Vacio</v>
          </cell>
          <cell r="CW230" t="str">
            <v>Vacio</v>
          </cell>
        </row>
        <row r="231">
          <cell r="A231">
            <v>3806</v>
          </cell>
          <cell r="B231" t="str">
            <v>CORPORACION ESCUELA SUPERIOR DE ADMINISTRACION Y ESTUDIOS TECNOLOGICOS- EAE</v>
          </cell>
          <cell r="C231" t="str">
            <v>PRIVADA</v>
          </cell>
          <cell r="D231" t="str">
            <v>Institución Tecnológica</v>
          </cell>
          <cell r="E231" t="str">
            <v>Vacio</v>
          </cell>
          <cell r="F231">
            <v>43210.675370370373</v>
          </cell>
          <cell r="G231">
            <v>218</v>
          </cell>
          <cell r="H231" t="str">
            <v>Validado Correctamente</v>
          </cell>
          <cell r="I231" t="str">
            <v>NO</v>
          </cell>
          <cell r="J231">
            <v>43210.675740740742</v>
          </cell>
          <cell r="K231">
            <v>214</v>
          </cell>
          <cell r="L231" t="str">
            <v>Validado Correctamente</v>
          </cell>
          <cell r="M231" t="str">
            <v>NO</v>
          </cell>
          <cell r="N231">
            <v>43210.675937499997</v>
          </cell>
          <cell r="O231">
            <v>207</v>
          </cell>
          <cell r="P231" t="str">
            <v>Validado Correctamente</v>
          </cell>
          <cell r="Q231" t="str">
            <v>NO</v>
          </cell>
          <cell r="R231">
            <v>43210.676122685189</v>
          </cell>
          <cell r="S231">
            <v>391</v>
          </cell>
          <cell r="T231" t="str">
            <v>Validado con Errores</v>
          </cell>
          <cell r="U231" t="str">
            <v>NO</v>
          </cell>
          <cell r="V231">
            <v>43220.48778935185</v>
          </cell>
          <cell r="W231">
            <v>26</v>
          </cell>
          <cell r="X231" t="str">
            <v>Validado con Errores</v>
          </cell>
          <cell r="Y231" t="str">
            <v>NO</v>
          </cell>
          <cell r="Z231" t="str">
            <v>Vacio</v>
          </cell>
          <cell r="AA231" t="str">
            <v>Vacio</v>
          </cell>
          <cell r="AB231" t="str">
            <v>Vacio</v>
          </cell>
          <cell r="AC231" t="str">
            <v>Vacio</v>
          </cell>
          <cell r="AD231" t="str">
            <v>Vacio</v>
          </cell>
          <cell r="AE231" t="str">
            <v>Vacio</v>
          </cell>
          <cell r="AF231" t="str">
            <v>Vacio</v>
          </cell>
          <cell r="AG231" t="str">
            <v>Vacio</v>
          </cell>
          <cell r="AH231">
            <v>43201.786747685182</v>
          </cell>
          <cell r="AI231">
            <v>26</v>
          </cell>
          <cell r="AJ231" t="str">
            <v>Validado Correctamente</v>
          </cell>
          <cell r="AK231" t="str">
            <v>NO</v>
          </cell>
          <cell r="AL231" t="str">
            <v>Vacio</v>
          </cell>
          <cell r="AM231" t="str">
            <v>Vacio</v>
          </cell>
          <cell r="AN231" t="str">
            <v>Vacio</v>
          </cell>
          <cell r="AO231" t="str">
            <v>Vacio</v>
          </cell>
          <cell r="AP231" t="str">
            <v>Vacio</v>
          </cell>
          <cell r="AQ231" t="str">
            <v>Vacio</v>
          </cell>
          <cell r="AR231" t="str">
            <v>Vacio</v>
          </cell>
          <cell r="AS231" t="str">
            <v>Vacio</v>
          </cell>
          <cell r="AT231" t="str">
            <v>Vacio</v>
          </cell>
          <cell r="AU231" t="str">
            <v>Vacio</v>
          </cell>
          <cell r="AV231" t="str">
            <v>Vacio</v>
          </cell>
          <cell r="AW231" t="str">
            <v>Vacio</v>
          </cell>
          <cell r="AX231" t="str">
            <v>Vacio</v>
          </cell>
          <cell r="AY231" t="str">
            <v>Vacio</v>
          </cell>
          <cell r="AZ231" t="str">
            <v>Vacio</v>
          </cell>
          <cell r="BA231" t="str">
            <v>Vacio</v>
          </cell>
          <cell r="BB231" t="str">
            <v>Vacio</v>
          </cell>
          <cell r="BC231" t="str">
            <v>Vacio</v>
          </cell>
          <cell r="BD231" t="str">
            <v>Vacio</v>
          </cell>
          <cell r="BE231" t="str">
            <v>Vacio</v>
          </cell>
          <cell r="BF231" t="str">
            <v>Vacio</v>
          </cell>
          <cell r="BG231" t="str">
            <v>Vacio</v>
          </cell>
          <cell r="BH231" t="str">
            <v>Vacio</v>
          </cell>
          <cell r="BI231" t="str">
            <v>Vacio</v>
          </cell>
          <cell r="BJ231" t="str">
            <v>Vacio</v>
          </cell>
          <cell r="BK231" t="str">
            <v>Vacio</v>
          </cell>
          <cell r="BL231" t="str">
            <v>Vacio</v>
          </cell>
          <cell r="BM231" t="str">
            <v>Vacio</v>
          </cell>
          <cell r="BN231" t="str">
            <v>Vacio</v>
          </cell>
          <cell r="BO231" t="str">
            <v>Vacio</v>
          </cell>
          <cell r="BP231" t="str">
            <v>Vacio</v>
          </cell>
          <cell r="BQ231" t="str">
            <v>Vacio</v>
          </cell>
          <cell r="BR231" t="str">
            <v>Vacio</v>
          </cell>
          <cell r="BS231" t="str">
            <v>Vacio</v>
          </cell>
          <cell r="BT231" t="str">
            <v>Vacio</v>
          </cell>
          <cell r="BU231" t="str">
            <v>Vacio</v>
          </cell>
          <cell r="BV231" t="str">
            <v>Vacio</v>
          </cell>
          <cell r="BW231" t="str">
            <v>Vacio</v>
          </cell>
          <cell r="BX231" t="str">
            <v>Vacio</v>
          </cell>
          <cell r="BY231" t="str">
            <v>Vacio</v>
          </cell>
          <cell r="BZ231" t="str">
            <v>Vacio</v>
          </cell>
          <cell r="CA231" t="str">
            <v>Vacio</v>
          </cell>
          <cell r="CB231" t="str">
            <v>Vacio</v>
          </cell>
          <cell r="CC231" t="str">
            <v>Vacio</v>
          </cell>
          <cell r="CD231" t="str">
            <v>Vacio</v>
          </cell>
          <cell r="CE231" t="str">
            <v>Vacio</v>
          </cell>
          <cell r="CF231" t="str">
            <v>Vacio</v>
          </cell>
          <cell r="CG231" t="str">
            <v>Vacio</v>
          </cell>
          <cell r="CH231" t="str">
            <v>Vacio</v>
          </cell>
          <cell r="CI231" t="str">
            <v>Vacio</v>
          </cell>
          <cell r="CJ231" t="str">
            <v>Vacio</v>
          </cell>
          <cell r="CK231" t="str">
            <v>Vacio</v>
          </cell>
          <cell r="CL231" t="str">
            <v>Vacio</v>
          </cell>
          <cell r="CM231" t="str">
            <v>Vacio</v>
          </cell>
          <cell r="CN231" t="str">
            <v>Vacio</v>
          </cell>
          <cell r="CO231" t="str">
            <v>Vacio</v>
          </cell>
          <cell r="CP231" t="str">
            <v>Vacio</v>
          </cell>
          <cell r="CQ231" t="str">
            <v>Vacio</v>
          </cell>
          <cell r="CR231" t="str">
            <v>Vacio</v>
          </cell>
          <cell r="CS231" t="str">
            <v>Vacio</v>
          </cell>
          <cell r="CT231" t="str">
            <v>Vacio</v>
          </cell>
          <cell r="CU231" t="str">
            <v>Vacio</v>
          </cell>
          <cell r="CV231" t="str">
            <v>Vacio</v>
          </cell>
          <cell r="CW231" t="str">
            <v>Vacio</v>
          </cell>
        </row>
        <row r="232">
          <cell r="A232">
            <v>3807</v>
          </cell>
          <cell r="B232" t="str">
            <v>ESCUELA DE TECNOLOGIAS DE ANTIOQUIA -ETA-</v>
          </cell>
          <cell r="C232" t="str">
            <v>PRIVADA</v>
          </cell>
          <cell r="D232" t="str">
            <v>Institución Tecnológica</v>
          </cell>
          <cell r="E232" t="str">
            <v>Vacio</v>
          </cell>
          <cell r="F232">
            <v>43277.624803240738</v>
          </cell>
          <cell r="G232">
            <v>165</v>
          </cell>
          <cell r="H232" t="str">
            <v>Validado Correctamente</v>
          </cell>
          <cell r="I232" t="str">
            <v>NO</v>
          </cell>
          <cell r="J232">
            <v>43292.708831018521</v>
          </cell>
          <cell r="K232">
            <v>119</v>
          </cell>
          <cell r="L232" t="str">
            <v>Validado Correctamente</v>
          </cell>
          <cell r="M232" t="str">
            <v>SI</v>
          </cell>
          <cell r="N232">
            <v>43292.733159722222</v>
          </cell>
          <cell r="O232">
            <v>112</v>
          </cell>
          <cell r="P232" t="str">
            <v>Validado Correctamente</v>
          </cell>
          <cell r="Q232" t="str">
            <v>SI</v>
          </cell>
          <cell r="R232">
            <v>43297.773831018516</v>
          </cell>
          <cell r="S232">
            <v>258</v>
          </cell>
          <cell r="T232" t="str">
            <v>Validado Correctamente</v>
          </cell>
          <cell r="U232" t="str">
            <v>SI</v>
          </cell>
          <cell r="V232">
            <v>43298.512604166666</v>
          </cell>
          <cell r="W232">
            <v>8</v>
          </cell>
          <cell r="X232" t="str">
            <v>Validado Correctamente</v>
          </cell>
          <cell r="Y232" t="str">
            <v>NO</v>
          </cell>
          <cell r="Z232" t="str">
            <v>Vacio</v>
          </cell>
          <cell r="AA232" t="str">
            <v>Vacio</v>
          </cell>
          <cell r="AB232" t="str">
            <v>Vacio</v>
          </cell>
          <cell r="AC232" t="str">
            <v>Vacio</v>
          </cell>
          <cell r="AD232" t="str">
            <v>Vacio</v>
          </cell>
          <cell r="AE232" t="str">
            <v>Vacio</v>
          </cell>
          <cell r="AF232" t="str">
            <v>Vacio</v>
          </cell>
          <cell r="AG232" t="str">
            <v>Vacio</v>
          </cell>
          <cell r="AH232">
            <v>43439.394189814811</v>
          </cell>
          <cell r="AI232">
            <v>23</v>
          </cell>
          <cell r="AJ232" t="str">
            <v>Validado Correctamente</v>
          </cell>
          <cell r="AK232" t="str">
            <v>SI</v>
          </cell>
          <cell r="AL232" t="str">
            <v>Vacio</v>
          </cell>
          <cell r="AM232" t="str">
            <v>Vacio</v>
          </cell>
          <cell r="AN232" t="str">
            <v>Vacio</v>
          </cell>
          <cell r="AO232" t="str">
            <v>Vacio</v>
          </cell>
          <cell r="AP232" t="str">
            <v>Vacio</v>
          </cell>
          <cell r="AQ232" t="str">
            <v>Vacio</v>
          </cell>
          <cell r="AR232" t="str">
            <v>Vacio</v>
          </cell>
          <cell r="AS232" t="str">
            <v>Vacio</v>
          </cell>
          <cell r="AT232" t="str">
            <v>Vacio</v>
          </cell>
          <cell r="AU232" t="str">
            <v>Vacio</v>
          </cell>
          <cell r="AV232" t="str">
            <v>Vacio</v>
          </cell>
          <cell r="AW232" t="str">
            <v>Vacio</v>
          </cell>
          <cell r="AX232" t="str">
            <v>Vacio</v>
          </cell>
          <cell r="AY232" t="str">
            <v>Vacio</v>
          </cell>
          <cell r="AZ232" t="str">
            <v>Vacio</v>
          </cell>
          <cell r="BA232" t="str">
            <v>Vacio</v>
          </cell>
          <cell r="BB232" t="str">
            <v>Vacio</v>
          </cell>
          <cell r="BC232" t="str">
            <v>Vacio</v>
          </cell>
          <cell r="BD232" t="str">
            <v>Vacio</v>
          </cell>
          <cell r="BE232" t="str">
            <v>Vacio</v>
          </cell>
          <cell r="BF232" t="str">
            <v>Vacio</v>
          </cell>
          <cell r="BG232" t="str">
            <v>Vacio</v>
          </cell>
          <cell r="BH232" t="str">
            <v>Vacio</v>
          </cell>
          <cell r="BI232" t="str">
            <v>Vacio</v>
          </cell>
          <cell r="BJ232" t="str">
            <v>Vacio</v>
          </cell>
          <cell r="BK232" t="str">
            <v>Vacio</v>
          </cell>
          <cell r="BL232" t="str">
            <v>Vacio</v>
          </cell>
          <cell r="BM232" t="str">
            <v>Vacio</v>
          </cell>
          <cell r="BN232" t="str">
            <v>Vacio</v>
          </cell>
          <cell r="BO232" t="str">
            <v>Vacio</v>
          </cell>
          <cell r="BP232" t="str">
            <v>Vacio</v>
          </cell>
          <cell r="BQ232" t="str">
            <v>Vacio</v>
          </cell>
          <cell r="BR232" t="str">
            <v>Vacio</v>
          </cell>
          <cell r="BS232" t="str">
            <v>Vacio</v>
          </cell>
          <cell r="BT232" t="str">
            <v>Vacio</v>
          </cell>
          <cell r="BU232" t="str">
            <v>Vacio</v>
          </cell>
          <cell r="BV232" t="str">
            <v>Vacio</v>
          </cell>
          <cell r="BW232" t="str">
            <v>Vacio</v>
          </cell>
          <cell r="BX232" t="str">
            <v>Vacio</v>
          </cell>
          <cell r="BY232" t="str">
            <v>Vacio</v>
          </cell>
          <cell r="BZ232" t="str">
            <v>Vacio</v>
          </cell>
          <cell r="CA232" t="str">
            <v>Vacio</v>
          </cell>
          <cell r="CB232" t="str">
            <v>Vacio</v>
          </cell>
          <cell r="CC232" t="str">
            <v>Vacio</v>
          </cell>
          <cell r="CD232" t="str">
            <v>Vacio</v>
          </cell>
          <cell r="CE232" t="str">
            <v>Vacio</v>
          </cell>
          <cell r="CF232" t="str">
            <v>Vacio</v>
          </cell>
          <cell r="CG232" t="str">
            <v>Vacio</v>
          </cell>
          <cell r="CH232" t="str">
            <v>Vacio</v>
          </cell>
          <cell r="CI232" t="str">
            <v>Vacio</v>
          </cell>
          <cell r="CJ232" t="str">
            <v>Vacio</v>
          </cell>
          <cell r="CK232" t="str">
            <v>Vacio</v>
          </cell>
          <cell r="CL232" t="str">
            <v>Vacio</v>
          </cell>
          <cell r="CM232" t="str">
            <v>Vacio</v>
          </cell>
          <cell r="CN232" t="str">
            <v>Vacio</v>
          </cell>
          <cell r="CO232" t="str">
            <v>Vacio</v>
          </cell>
          <cell r="CP232" t="str">
            <v>Vacio</v>
          </cell>
          <cell r="CQ232" t="str">
            <v>Vacio</v>
          </cell>
          <cell r="CR232" t="str">
            <v>Vacio</v>
          </cell>
          <cell r="CS232" t="str">
            <v>Vacio</v>
          </cell>
          <cell r="CT232" t="str">
            <v>Vacio</v>
          </cell>
          <cell r="CU232" t="str">
            <v>Vacio</v>
          </cell>
          <cell r="CV232" t="str">
            <v>Vacio</v>
          </cell>
          <cell r="CW232" t="str">
            <v>Vacio</v>
          </cell>
        </row>
        <row r="233">
          <cell r="A233">
            <v>3808</v>
          </cell>
          <cell r="B233" t="str">
            <v xml:space="preserve">CORPORACION TECNOLOGICA DE BOGOTA - CTB - </v>
          </cell>
          <cell r="C233" t="str">
            <v>PRIVADA</v>
          </cell>
          <cell r="D233" t="str">
            <v>Institución Tecnológica</v>
          </cell>
          <cell r="E233" t="str">
            <v>Vacio</v>
          </cell>
          <cell r="F233">
            <v>43209.468240740738</v>
          </cell>
          <cell r="G233">
            <v>103</v>
          </cell>
          <cell r="H233" t="str">
            <v>Validado Correctamente</v>
          </cell>
          <cell r="I233" t="str">
            <v>NO</v>
          </cell>
          <cell r="J233">
            <v>43362.651990740742</v>
          </cell>
          <cell r="K233">
            <v>97</v>
          </cell>
          <cell r="L233" t="str">
            <v>Validado Correctamente</v>
          </cell>
          <cell r="M233" t="str">
            <v>SI</v>
          </cell>
          <cell r="N233">
            <v>43396.536631944444</v>
          </cell>
          <cell r="O233">
            <v>76</v>
          </cell>
          <cell r="P233" t="str">
            <v>Validado Correctamente</v>
          </cell>
          <cell r="Q233" t="str">
            <v>SI</v>
          </cell>
          <cell r="R233">
            <v>43396.587453703702</v>
          </cell>
          <cell r="S233">
            <v>513</v>
          </cell>
          <cell r="T233" t="str">
            <v>Validado Correctamente</v>
          </cell>
          <cell r="U233" t="str">
            <v>SI</v>
          </cell>
          <cell r="V233">
            <v>43179.66642361111</v>
          </cell>
          <cell r="W233">
            <v>86</v>
          </cell>
          <cell r="X233" t="str">
            <v>Validado Correctamente</v>
          </cell>
          <cell r="Y233" t="str">
            <v>NO</v>
          </cell>
          <cell r="Z233" t="str">
            <v>Vacio</v>
          </cell>
          <cell r="AA233" t="str">
            <v>Vacio</v>
          </cell>
          <cell r="AB233" t="str">
            <v>Vacio</v>
          </cell>
          <cell r="AC233" t="str">
            <v>Vacio</v>
          </cell>
          <cell r="AD233" t="str">
            <v>Vacio</v>
          </cell>
          <cell r="AE233" t="str">
            <v>Vacio</v>
          </cell>
          <cell r="AF233" t="str">
            <v>Vacio</v>
          </cell>
          <cell r="AG233" t="str">
            <v>Vacio</v>
          </cell>
          <cell r="AH233">
            <v>43250.605416666665</v>
          </cell>
          <cell r="AI233">
            <v>28</v>
          </cell>
          <cell r="AJ233" t="str">
            <v>Validado Correctamente</v>
          </cell>
          <cell r="AK233" t="str">
            <v>NO</v>
          </cell>
          <cell r="AL233">
            <v>43228.616979166669</v>
          </cell>
          <cell r="AM233" t="str">
            <v>CARGUE 0</v>
          </cell>
          <cell r="AN233" t="str">
            <v>Cargue en cero</v>
          </cell>
          <cell r="AO233" t="str">
            <v>NO</v>
          </cell>
          <cell r="AP233">
            <v>43228.616527777776</v>
          </cell>
          <cell r="AQ233" t="str">
            <v>CARGUE 0</v>
          </cell>
          <cell r="AR233" t="str">
            <v>Cargue en cero</v>
          </cell>
          <cell r="AS233" t="str">
            <v>NO</v>
          </cell>
          <cell r="AT233" t="str">
            <v>Vacio</v>
          </cell>
          <cell r="AU233" t="str">
            <v>Vacio</v>
          </cell>
          <cell r="AV233" t="str">
            <v>Validado con Errores</v>
          </cell>
          <cell r="AW233" t="str">
            <v>Vacio</v>
          </cell>
          <cell r="AX233">
            <v>43228.616064814814</v>
          </cell>
          <cell r="AY233" t="str">
            <v>CARGUE 0</v>
          </cell>
          <cell r="AZ233" t="str">
            <v>Cargue en cero</v>
          </cell>
          <cell r="BA233" t="str">
            <v>NO</v>
          </cell>
          <cell r="BB233">
            <v>43228.650092592594</v>
          </cell>
          <cell r="BC233" t="str">
            <v>CARGUE 0</v>
          </cell>
          <cell r="BD233" t="str">
            <v>Cargue en cero</v>
          </cell>
          <cell r="BE233" t="str">
            <v>NO</v>
          </cell>
          <cell r="BF233">
            <v>43228.650578703702</v>
          </cell>
          <cell r="BG233" t="str">
            <v>CARGUE 0</v>
          </cell>
          <cell r="BH233" t="str">
            <v>Cargue en cero</v>
          </cell>
          <cell r="BI233" t="str">
            <v>NO</v>
          </cell>
          <cell r="BJ233">
            <v>43228.651226851849</v>
          </cell>
          <cell r="BK233" t="str">
            <v>CARGUE 0</v>
          </cell>
          <cell r="BL233" t="str">
            <v>Cargue en cero</v>
          </cell>
          <cell r="BM233" t="str">
            <v>NO</v>
          </cell>
          <cell r="BN233">
            <v>43236.732118055559</v>
          </cell>
          <cell r="BO233" t="str">
            <v>CARGUE 0</v>
          </cell>
          <cell r="BP233" t="str">
            <v>Cargue en cero</v>
          </cell>
          <cell r="BQ233" t="str">
            <v>NO</v>
          </cell>
          <cell r="BR233">
            <v>43278.474548611113</v>
          </cell>
          <cell r="BS233">
            <v>2</v>
          </cell>
          <cell r="BT233" t="str">
            <v>Validado Correctamente</v>
          </cell>
          <cell r="BU233" t="str">
            <v>NO</v>
          </cell>
          <cell r="BV233">
            <v>43251.591111111113</v>
          </cell>
          <cell r="BW233">
            <v>5</v>
          </cell>
          <cell r="BX233" t="str">
            <v>Validado Correctamente</v>
          </cell>
          <cell r="BY233" t="str">
            <v>NO</v>
          </cell>
          <cell r="BZ233">
            <v>43278.473587962966</v>
          </cell>
          <cell r="CA233">
            <v>1</v>
          </cell>
          <cell r="CB233" t="str">
            <v>Validado Correctamente</v>
          </cell>
          <cell r="CC233" t="str">
            <v>NO</v>
          </cell>
          <cell r="CD233">
            <v>43228.653923611113</v>
          </cell>
          <cell r="CE233" t="str">
            <v>CARGUE 0</v>
          </cell>
          <cell r="CF233" t="str">
            <v>Cargue en cero</v>
          </cell>
          <cell r="CG233" t="str">
            <v>NO</v>
          </cell>
          <cell r="CH233">
            <v>43278.49181712963</v>
          </cell>
          <cell r="CI233" t="str">
            <v>CARGUE 0</v>
          </cell>
          <cell r="CJ233" t="str">
            <v>Cargue en cero</v>
          </cell>
          <cell r="CK233" t="str">
            <v>NO</v>
          </cell>
          <cell r="CL233">
            <v>43278.499212962961</v>
          </cell>
          <cell r="CM233" t="str">
            <v>CARGUE 0</v>
          </cell>
          <cell r="CN233" t="str">
            <v>Cargue en cero</v>
          </cell>
          <cell r="CO233" t="str">
            <v>NO</v>
          </cell>
          <cell r="CP233">
            <v>43278.491111111114</v>
          </cell>
          <cell r="CQ233" t="str">
            <v>CARGUE 0</v>
          </cell>
          <cell r="CR233" t="str">
            <v>Cargue en cero</v>
          </cell>
          <cell r="CS233" t="str">
            <v>NO</v>
          </cell>
          <cell r="CT233">
            <v>43278.492210648146</v>
          </cell>
          <cell r="CU233" t="str">
            <v>CARGUE 0</v>
          </cell>
          <cell r="CV233" t="str">
            <v>Cargue en cero</v>
          </cell>
          <cell r="CW233" t="str">
            <v>NO</v>
          </cell>
        </row>
        <row r="234">
          <cell r="A234">
            <v>3809</v>
          </cell>
          <cell r="B234" t="str">
            <v>INSTITUTO SUPERIOR DE CIENCIAS SOCIALES Y ECONOMICO FAMILIARES-ICSEF-</v>
          </cell>
          <cell r="C234" t="str">
            <v>PRIVADA</v>
          </cell>
          <cell r="D234" t="str">
            <v>Institución Tecnológica</v>
          </cell>
          <cell r="E234" t="str">
            <v>Vacio</v>
          </cell>
          <cell r="F234">
            <v>43150.357905092591</v>
          </cell>
          <cell r="G234">
            <v>36</v>
          </cell>
          <cell r="H234" t="str">
            <v>Validado Correctamente</v>
          </cell>
          <cell r="I234" t="str">
            <v>NO</v>
          </cell>
          <cell r="J234">
            <v>43150.630983796298</v>
          </cell>
          <cell r="K234">
            <v>31</v>
          </cell>
          <cell r="L234" t="str">
            <v>Validado Correctamente</v>
          </cell>
          <cell r="M234" t="str">
            <v>NO</v>
          </cell>
          <cell r="N234">
            <v>43175.684305555558</v>
          </cell>
          <cell r="O234">
            <v>50</v>
          </cell>
          <cell r="P234" t="str">
            <v>Validado Correctamente</v>
          </cell>
          <cell r="Q234" t="str">
            <v>NO</v>
          </cell>
          <cell r="R234">
            <v>43182.364189814813</v>
          </cell>
          <cell r="S234">
            <v>118</v>
          </cell>
          <cell r="T234" t="str">
            <v>Validado Correctamente</v>
          </cell>
          <cell r="U234" t="str">
            <v>NO</v>
          </cell>
          <cell r="V234">
            <v>43271.713379629633</v>
          </cell>
          <cell r="W234">
            <v>16</v>
          </cell>
          <cell r="X234" t="str">
            <v>Validado Correctamente</v>
          </cell>
          <cell r="Y234" t="str">
            <v>NO</v>
          </cell>
          <cell r="Z234">
            <v>43083.708425925928</v>
          </cell>
          <cell r="AA234">
            <v>4</v>
          </cell>
          <cell r="AB234" t="str">
            <v>Validado Correctamente</v>
          </cell>
          <cell r="AC234" t="str">
            <v>SI</v>
          </cell>
          <cell r="AD234" t="str">
            <v>Vacio</v>
          </cell>
          <cell r="AE234" t="str">
            <v>Vacio</v>
          </cell>
          <cell r="AF234" t="str">
            <v>Vacio</v>
          </cell>
          <cell r="AG234" t="str">
            <v>Vacio</v>
          </cell>
          <cell r="AH234">
            <v>43279.740069444444</v>
          </cell>
          <cell r="AI234">
            <v>29</v>
          </cell>
          <cell r="AJ234" t="str">
            <v>Validado Correctamente</v>
          </cell>
          <cell r="AK234" t="str">
            <v>NO</v>
          </cell>
          <cell r="AL234" t="str">
            <v>Vacio</v>
          </cell>
          <cell r="AM234" t="str">
            <v>Vacio</v>
          </cell>
          <cell r="AN234" t="str">
            <v>Vacio</v>
          </cell>
          <cell r="AO234" t="str">
            <v>Vacio</v>
          </cell>
          <cell r="AP234" t="str">
            <v>Vacio</v>
          </cell>
          <cell r="AQ234" t="str">
            <v>Vacio</v>
          </cell>
          <cell r="AR234" t="str">
            <v>Vacio</v>
          </cell>
          <cell r="AS234" t="str">
            <v>Vacio</v>
          </cell>
          <cell r="AT234" t="str">
            <v>Vacio</v>
          </cell>
          <cell r="AU234" t="str">
            <v>Vacio</v>
          </cell>
          <cell r="AV234" t="str">
            <v>Vacio</v>
          </cell>
          <cell r="AW234" t="str">
            <v>Vacio</v>
          </cell>
          <cell r="AX234" t="str">
            <v>Vacio</v>
          </cell>
          <cell r="AY234" t="str">
            <v>Vacio</v>
          </cell>
          <cell r="AZ234" t="str">
            <v>Validado con Errores</v>
          </cell>
          <cell r="BA234" t="str">
            <v>Vacio</v>
          </cell>
          <cell r="BB234" t="str">
            <v>Vacio</v>
          </cell>
          <cell r="BC234" t="str">
            <v>Vacio</v>
          </cell>
          <cell r="BD234" t="str">
            <v>Vacio</v>
          </cell>
          <cell r="BE234" t="str">
            <v>Vacio</v>
          </cell>
          <cell r="BF234" t="str">
            <v>Vacio</v>
          </cell>
          <cell r="BG234" t="str">
            <v>Vacio</v>
          </cell>
          <cell r="BH234" t="str">
            <v>Vacio</v>
          </cell>
          <cell r="BI234" t="str">
            <v>Vacio</v>
          </cell>
          <cell r="BJ234" t="str">
            <v>Vacio</v>
          </cell>
          <cell r="BK234" t="str">
            <v>Vacio</v>
          </cell>
          <cell r="BL234" t="str">
            <v>Vacio</v>
          </cell>
          <cell r="BM234" t="str">
            <v>Vacio</v>
          </cell>
          <cell r="BN234" t="str">
            <v>Vacio</v>
          </cell>
          <cell r="BO234" t="str">
            <v>Vacio</v>
          </cell>
          <cell r="BP234" t="str">
            <v>Vacio</v>
          </cell>
          <cell r="BQ234" t="str">
            <v>Vacio</v>
          </cell>
          <cell r="BR234">
            <v>43347.584756944445</v>
          </cell>
          <cell r="BS234" t="str">
            <v>CARGUE 0</v>
          </cell>
          <cell r="BT234" t="str">
            <v>Cargue en cero</v>
          </cell>
          <cell r="BU234" t="str">
            <v>SI</v>
          </cell>
          <cell r="BV234">
            <v>43279.496539351851</v>
          </cell>
          <cell r="BW234">
            <v>20</v>
          </cell>
          <cell r="BX234" t="str">
            <v>Validado Correctamente</v>
          </cell>
          <cell r="BY234" t="str">
            <v>NO</v>
          </cell>
          <cell r="BZ234">
            <v>43347.58525462963</v>
          </cell>
          <cell r="CA234" t="str">
            <v>CARGUE 0</v>
          </cell>
          <cell r="CB234" t="str">
            <v>Cargue en cero</v>
          </cell>
          <cell r="CC234" t="str">
            <v>SI</v>
          </cell>
          <cell r="CD234">
            <v>43347.585370370369</v>
          </cell>
          <cell r="CE234" t="str">
            <v>CARGUE 0</v>
          </cell>
          <cell r="CF234" t="str">
            <v>Cargue en cero</v>
          </cell>
          <cell r="CG234" t="str">
            <v>SI</v>
          </cell>
          <cell r="CH234" t="str">
            <v>Vacio</v>
          </cell>
          <cell r="CI234" t="str">
            <v>Vacio</v>
          </cell>
          <cell r="CJ234" t="str">
            <v>Vacio</v>
          </cell>
          <cell r="CK234" t="str">
            <v>Vacio</v>
          </cell>
          <cell r="CL234">
            <v>43347.584988425922</v>
          </cell>
          <cell r="CM234" t="str">
            <v>CARGUE 0</v>
          </cell>
          <cell r="CN234" t="str">
            <v>Cargue en cero</v>
          </cell>
          <cell r="CO234" t="str">
            <v>SI</v>
          </cell>
          <cell r="CP234" t="str">
            <v>Vacio</v>
          </cell>
          <cell r="CQ234" t="str">
            <v>Vacio</v>
          </cell>
          <cell r="CR234" t="str">
            <v>Vacio</v>
          </cell>
          <cell r="CS234" t="str">
            <v>Vacio</v>
          </cell>
          <cell r="CT234">
            <v>43347.585081018522</v>
          </cell>
          <cell r="CU234" t="str">
            <v>CARGUE 0</v>
          </cell>
          <cell r="CV234" t="str">
            <v>Cargue en cero</v>
          </cell>
          <cell r="CW234" t="str">
            <v>SI</v>
          </cell>
        </row>
        <row r="235">
          <cell r="A235">
            <v>3810</v>
          </cell>
          <cell r="B235" t="str">
            <v>CORPORACION EDUCATIVA -ITAE-</v>
          </cell>
          <cell r="C235" t="str">
            <v>PRIVADA</v>
          </cell>
          <cell r="D235" t="str">
            <v>Institución Tecnológica</v>
          </cell>
          <cell r="E235" t="str">
            <v>Vacio</v>
          </cell>
          <cell r="F235">
            <v>43277.463310185187</v>
          </cell>
          <cell r="G235">
            <v>124</v>
          </cell>
          <cell r="H235" t="str">
            <v>Validado Correctamente</v>
          </cell>
          <cell r="I235" t="str">
            <v>NO</v>
          </cell>
          <cell r="J235">
            <v>43278.400312500002</v>
          </cell>
          <cell r="K235">
            <v>86</v>
          </cell>
          <cell r="L235" t="str">
            <v>Validado Correctamente</v>
          </cell>
          <cell r="M235" t="str">
            <v>NO</v>
          </cell>
          <cell r="N235">
            <v>43271.478807870371</v>
          </cell>
          <cell r="O235">
            <v>75</v>
          </cell>
          <cell r="P235" t="str">
            <v>Validado Correctamente</v>
          </cell>
          <cell r="Q235" t="str">
            <v>NO</v>
          </cell>
          <cell r="R235">
            <v>43340.459131944444</v>
          </cell>
          <cell r="S235">
            <v>157</v>
          </cell>
          <cell r="T235" t="str">
            <v>Validado Correctamente</v>
          </cell>
          <cell r="U235" t="str">
            <v>SI</v>
          </cell>
          <cell r="V235">
            <v>43292.424479166664</v>
          </cell>
          <cell r="W235">
            <v>14</v>
          </cell>
          <cell r="X235" t="str">
            <v>Validado Correctamente</v>
          </cell>
          <cell r="Y235" t="str">
            <v>NO</v>
          </cell>
          <cell r="Z235" t="str">
            <v>Vacio</v>
          </cell>
          <cell r="AA235" t="str">
            <v>Vacio</v>
          </cell>
          <cell r="AB235" t="str">
            <v>Vacio</v>
          </cell>
          <cell r="AC235" t="str">
            <v>Vacio</v>
          </cell>
          <cell r="AD235">
            <v>43272.376574074071</v>
          </cell>
          <cell r="AE235">
            <v>1</v>
          </cell>
          <cell r="AF235" t="str">
            <v>Validado Correctamente</v>
          </cell>
          <cell r="AG235" t="str">
            <v>NO</v>
          </cell>
          <cell r="AH235">
            <v>43281.469826388886</v>
          </cell>
          <cell r="AI235">
            <v>24</v>
          </cell>
          <cell r="AJ235" t="str">
            <v>Validado Correctamente</v>
          </cell>
          <cell r="AK235" t="str">
            <v>Vacio</v>
          </cell>
          <cell r="AL235">
            <v>43342.407569444447</v>
          </cell>
          <cell r="AM235" t="str">
            <v>CARGUE 0</v>
          </cell>
          <cell r="AN235" t="str">
            <v>Cargue en cero</v>
          </cell>
          <cell r="AO235" t="str">
            <v>SI</v>
          </cell>
          <cell r="AP235">
            <v>43342.406944444447</v>
          </cell>
          <cell r="AQ235" t="str">
            <v>CARGUE 0</v>
          </cell>
          <cell r="AR235" t="str">
            <v>Cargue en cero</v>
          </cell>
          <cell r="AS235" t="str">
            <v>SI</v>
          </cell>
          <cell r="AT235">
            <v>43342.407129629632</v>
          </cell>
          <cell r="AU235" t="str">
            <v>CARGUE 0</v>
          </cell>
          <cell r="AV235" t="str">
            <v>Cargue en cero</v>
          </cell>
          <cell r="AW235" t="str">
            <v>SI</v>
          </cell>
          <cell r="AX235">
            <v>43342.407731481479</v>
          </cell>
          <cell r="AY235" t="str">
            <v>CARGUE 0</v>
          </cell>
          <cell r="AZ235" t="str">
            <v>Cargue en cero</v>
          </cell>
          <cell r="BA235" t="str">
            <v>SI</v>
          </cell>
          <cell r="BB235">
            <v>43342.407905092594</v>
          </cell>
          <cell r="BC235" t="str">
            <v>CARGUE 0</v>
          </cell>
          <cell r="BD235" t="str">
            <v>Cargue en cero</v>
          </cell>
          <cell r="BE235" t="str">
            <v>SI</v>
          </cell>
          <cell r="BF235">
            <v>43342.409189814818</v>
          </cell>
          <cell r="BG235" t="str">
            <v>CARGUE 0</v>
          </cell>
          <cell r="BH235" t="str">
            <v>Cargue en cero</v>
          </cell>
          <cell r="BI235" t="str">
            <v>SI</v>
          </cell>
          <cell r="BJ235">
            <v>43342.409247685187</v>
          </cell>
          <cell r="BK235" t="str">
            <v>CARGUE 0</v>
          </cell>
          <cell r="BL235" t="str">
            <v>Cargue en cero</v>
          </cell>
          <cell r="BM235" t="str">
            <v>SI</v>
          </cell>
          <cell r="BN235">
            <v>43258.460231481484</v>
          </cell>
          <cell r="BO235">
            <v>7</v>
          </cell>
          <cell r="BP235" t="str">
            <v>Validado Correctamente</v>
          </cell>
          <cell r="BQ235" t="str">
            <v>NO</v>
          </cell>
          <cell r="BR235">
            <v>43342.415671296294</v>
          </cell>
          <cell r="BS235" t="str">
            <v>CARGUE 0</v>
          </cell>
          <cell r="BT235" t="str">
            <v>Cargue en cero</v>
          </cell>
          <cell r="BU235" t="str">
            <v>SI</v>
          </cell>
          <cell r="BV235">
            <v>43259.7421875</v>
          </cell>
          <cell r="BW235">
            <v>57</v>
          </cell>
          <cell r="BX235" t="str">
            <v>Validado Correctamente</v>
          </cell>
          <cell r="BY235" t="str">
            <v>NO</v>
          </cell>
          <cell r="BZ235">
            <v>43266.667997685188</v>
          </cell>
          <cell r="CA235">
            <v>2</v>
          </cell>
          <cell r="CB235" t="str">
            <v>Validado Correctamente</v>
          </cell>
          <cell r="CC235" t="str">
            <v>NO</v>
          </cell>
          <cell r="CD235">
            <v>43342.416365740741</v>
          </cell>
          <cell r="CE235" t="str">
            <v>CARGUE 0</v>
          </cell>
          <cell r="CF235" t="str">
            <v>Cargue en cero</v>
          </cell>
          <cell r="CG235" t="str">
            <v>SI</v>
          </cell>
          <cell r="CH235">
            <v>43263.366840277777</v>
          </cell>
          <cell r="CI235">
            <v>2</v>
          </cell>
          <cell r="CJ235" t="str">
            <v>Validado Correctamente</v>
          </cell>
          <cell r="CK235" t="str">
            <v>NO</v>
          </cell>
          <cell r="CL235">
            <v>43281.543611111112</v>
          </cell>
          <cell r="CM235">
            <v>0</v>
          </cell>
          <cell r="CN235" t="str">
            <v>Validado Correctamente</v>
          </cell>
          <cell r="CO235" t="str">
            <v>Vacio</v>
          </cell>
          <cell r="CP235">
            <v>43263.388368055559</v>
          </cell>
          <cell r="CQ235">
            <v>20</v>
          </cell>
          <cell r="CR235" t="str">
            <v>Validado Correctamente</v>
          </cell>
          <cell r="CS235" t="str">
            <v>NO</v>
          </cell>
          <cell r="CT235">
            <v>43342.416516203702</v>
          </cell>
          <cell r="CU235" t="str">
            <v>CARGUE 0</v>
          </cell>
          <cell r="CV235" t="str">
            <v>Cargue en cero</v>
          </cell>
          <cell r="CW235" t="str">
            <v>SI</v>
          </cell>
        </row>
        <row r="236">
          <cell r="A236">
            <v>3811</v>
          </cell>
          <cell r="B236" t="str">
            <v>CORPORACION DE EDUCACION DEL NORTE DEL TOLIMA - COREDUCACION</v>
          </cell>
          <cell r="C236" t="str">
            <v>PRIVADA</v>
          </cell>
          <cell r="D236" t="str">
            <v>Institución Tecnológica</v>
          </cell>
          <cell r="E236" t="str">
            <v>Vacio</v>
          </cell>
          <cell r="F236">
            <v>43168.439363425925</v>
          </cell>
          <cell r="G236">
            <v>72</v>
          </cell>
          <cell r="H236" t="str">
            <v>Validado Correctamente</v>
          </cell>
          <cell r="I236" t="str">
            <v>NO</v>
          </cell>
          <cell r="J236">
            <v>43168.44121527778</v>
          </cell>
          <cell r="K236">
            <v>66</v>
          </cell>
          <cell r="L236" t="str">
            <v>Validado Correctamente</v>
          </cell>
          <cell r="M236" t="str">
            <v>NO</v>
          </cell>
          <cell r="N236">
            <v>43176.78398148148</v>
          </cell>
          <cell r="O236">
            <v>67</v>
          </cell>
          <cell r="P236" t="str">
            <v>Validado Correctamente</v>
          </cell>
          <cell r="Q236" t="str">
            <v>NO</v>
          </cell>
          <cell r="R236">
            <v>43194.750648148147</v>
          </cell>
          <cell r="S236">
            <v>305</v>
          </cell>
          <cell r="T236" t="str">
            <v>Validado Correctamente</v>
          </cell>
          <cell r="U236" t="str">
            <v>NO</v>
          </cell>
          <cell r="V236">
            <v>43223.391527777778</v>
          </cell>
          <cell r="W236">
            <v>46</v>
          </cell>
          <cell r="X236" t="str">
            <v>Validado Correctamente</v>
          </cell>
          <cell r="Y236" t="str">
            <v>NO</v>
          </cell>
          <cell r="Z236" t="str">
            <v>Vacio</v>
          </cell>
          <cell r="AA236" t="str">
            <v>Vacio</v>
          </cell>
          <cell r="AB236" t="str">
            <v>Vacio</v>
          </cell>
          <cell r="AC236" t="str">
            <v>Vacio</v>
          </cell>
          <cell r="AD236" t="str">
            <v>Vacio</v>
          </cell>
          <cell r="AE236" t="str">
            <v>Vacio</v>
          </cell>
          <cell r="AF236" t="str">
            <v>Vacio</v>
          </cell>
          <cell r="AG236" t="str">
            <v>Vacio</v>
          </cell>
          <cell r="AH236">
            <v>43168.364293981482</v>
          </cell>
          <cell r="AI236">
            <v>44</v>
          </cell>
          <cell r="AJ236" t="str">
            <v>Validado Correctamente</v>
          </cell>
          <cell r="AK236" t="str">
            <v>NO</v>
          </cell>
          <cell r="AL236" t="str">
            <v>Vacio</v>
          </cell>
          <cell r="AM236" t="str">
            <v>Vacio</v>
          </cell>
          <cell r="AN236" t="str">
            <v>Vacio</v>
          </cell>
          <cell r="AO236" t="str">
            <v>Vacio</v>
          </cell>
          <cell r="AP236" t="str">
            <v>Vacio</v>
          </cell>
          <cell r="AQ236" t="str">
            <v>Vacio</v>
          </cell>
          <cell r="AR236" t="str">
            <v>Vacio</v>
          </cell>
          <cell r="AS236" t="str">
            <v>Vacio</v>
          </cell>
          <cell r="AT236" t="str">
            <v>Vacio</v>
          </cell>
          <cell r="AU236" t="str">
            <v>Vacio</v>
          </cell>
          <cell r="AV236" t="str">
            <v>Vacio</v>
          </cell>
          <cell r="AW236" t="str">
            <v>Vacio</v>
          </cell>
          <cell r="AX236" t="str">
            <v>Vacio</v>
          </cell>
          <cell r="AY236" t="str">
            <v>Vacio</v>
          </cell>
          <cell r="AZ236" t="str">
            <v>Vacio</v>
          </cell>
          <cell r="BA236" t="str">
            <v>Vacio</v>
          </cell>
          <cell r="BB236" t="str">
            <v>Vacio</v>
          </cell>
          <cell r="BC236" t="str">
            <v>Vacio</v>
          </cell>
          <cell r="BD236" t="str">
            <v>Vacio</v>
          </cell>
          <cell r="BE236" t="str">
            <v>Vacio</v>
          </cell>
          <cell r="BF236" t="str">
            <v>Vacio</v>
          </cell>
          <cell r="BG236" t="str">
            <v>Vacio</v>
          </cell>
          <cell r="BH236" t="str">
            <v>Vacio</v>
          </cell>
          <cell r="BI236" t="str">
            <v>Vacio</v>
          </cell>
          <cell r="BJ236" t="str">
            <v>Vacio</v>
          </cell>
          <cell r="BK236" t="str">
            <v>Vacio</v>
          </cell>
          <cell r="BL236" t="str">
            <v>Vacio</v>
          </cell>
          <cell r="BM236" t="str">
            <v>Vacio</v>
          </cell>
          <cell r="BN236" t="str">
            <v>Vacio</v>
          </cell>
          <cell r="BO236" t="str">
            <v>Vacio</v>
          </cell>
          <cell r="BP236" t="str">
            <v>Vacio</v>
          </cell>
          <cell r="BQ236" t="str">
            <v>Vacio</v>
          </cell>
          <cell r="BR236" t="str">
            <v>Vacio</v>
          </cell>
          <cell r="BS236" t="str">
            <v>Vacio</v>
          </cell>
          <cell r="BT236" t="str">
            <v>Vacio</v>
          </cell>
          <cell r="BU236" t="str">
            <v>Vacio</v>
          </cell>
          <cell r="BV236" t="str">
            <v>Vacio</v>
          </cell>
          <cell r="BW236" t="str">
            <v>Vacio</v>
          </cell>
          <cell r="BX236" t="str">
            <v>Vacio</v>
          </cell>
          <cell r="BY236" t="str">
            <v>Vacio</v>
          </cell>
          <cell r="BZ236" t="str">
            <v>Vacio</v>
          </cell>
          <cell r="CA236" t="str">
            <v>Vacio</v>
          </cell>
          <cell r="CB236" t="str">
            <v>Vacio</v>
          </cell>
          <cell r="CC236" t="str">
            <v>Vacio</v>
          </cell>
          <cell r="CD236" t="str">
            <v>Vacio</v>
          </cell>
          <cell r="CE236" t="str">
            <v>Vacio</v>
          </cell>
          <cell r="CF236" t="str">
            <v>Vacio</v>
          </cell>
          <cell r="CG236" t="str">
            <v>Vacio</v>
          </cell>
          <cell r="CH236" t="str">
            <v>Vacio</v>
          </cell>
          <cell r="CI236" t="str">
            <v>Vacio</v>
          </cell>
          <cell r="CJ236" t="str">
            <v>Vacio</v>
          </cell>
          <cell r="CK236" t="str">
            <v>Vacio</v>
          </cell>
          <cell r="CL236" t="str">
            <v>Vacio</v>
          </cell>
          <cell r="CM236" t="str">
            <v>Vacio</v>
          </cell>
          <cell r="CN236" t="str">
            <v>Vacio</v>
          </cell>
          <cell r="CO236" t="str">
            <v>Vacio</v>
          </cell>
          <cell r="CP236" t="str">
            <v>Vacio</v>
          </cell>
          <cell r="CQ236" t="str">
            <v>Vacio</v>
          </cell>
          <cell r="CR236" t="str">
            <v>Vacio</v>
          </cell>
          <cell r="CS236" t="str">
            <v>Vacio</v>
          </cell>
          <cell r="CT236" t="str">
            <v>Vacio</v>
          </cell>
          <cell r="CU236" t="str">
            <v>Vacio</v>
          </cell>
          <cell r="CV236" t="str">
            <v>Vacio</v>
          </cell>
          <cell r="CW236" t="str">
            <v>Vacio</v>
          </cell>
        </row>
        <row r="237">
          <cell r="A237">
            <v>3812</v>
          </cell>
          <cell r="B237" t="str">
            <v>INSTITUCION UNIVERSITARIA MARCO FIDEL SUAREZ - IUMAFIS</v>
          </cell>
          <cell r="C237" t="str">
            <v>PRIVADA</v>
          </cell>
          <cell r="D237" t="str">
            <v>Institución Universitaria/Escuela Tecnológica</v>
          </cell>
          <cell r="E237" t="str">
            <v>Vacio</v>
          </cell>
          <cell r="F237">
            <v>43280.404120370367</v>
          </cell>
          <cell r="G237">
            <v>194</v>
          </cell>
          <cell r="H237" t="str">
            <v>Validado Correctamente</v>
          </cell>
          <cell r="I237" t="str">
            <v>NO</v>
          </cell>
          <cell r="J237">
            <v>43280.405717592592</v>
          </cell>
          <cell r="K237">
            <v>194</v>
          </cell>
          <cell r="L237" t="str">
            <v>Validado Correctamente</v>
          </cell>
          <cell r="M237" t="str">
            <v>NO</v>
          </cell>
          <cell r="N237">
            <v>43281.69195601852</v>
          </cell>
          <cell r="O237">
            <v>154</v>
          </cell>
          <cell r="P237" t="str">
            <v>Validado Correctamente</v>
          </cell>
          <cell r="Q237" t="str">
            <v>Vacio</v>
          </cell>
          <cell r="R237">
            <v>43341.777511574073</v>
          </cell>
          <cell r="S237">
            <v>503</v>
          </cell>
          <cell r="T237" t="str">
            <v>Validado Correctamente</v>
          </cell>
          <cell r="U237" t="str">
            <v>SI</v>
          </cell>
          <cell r="V237">
            <v>43313.645289351851</v>
          </cell>
          <cell r="W237">
            <v>100</v>
          </cell>
          <cell r="X237" t="str">
            <v>Validado Correctamente</v>
          </cell>
          <cell r="Y237" t="str">
            <v>SI</v>
          </cell>
          <cell r="Z237">
            <v>43060.72210648148</v>
          </cell>
          <cell r="AA237">
            <v>9</v>
          </cell>
          <cell r="AB237" t="str">
            <v>Validado Correctamente</v>
          </cell>
          <cell r="AC237" t="str">
            <v>SI</v>
          </cell>
          <cell r="AD237">
            <v>43278.452233796299</v>
          </cell>
          <cell r="AE237">
            <v>1</v>
          </cell>
          <cell r="AF237" t="str">
            <v>Validado Correctamente</v>
          </cell>
          <cell r="AG237" t="str">
            <v>NO</v>
          </cell>
          <cell r="AH237">
            <v>43251.611898148149</v>
          </cell>
          <cell r="AI237">
            <v>51</v>
          </cell>
          <cell r="AJ237" t="str">
            <v>Validado Correctamente</v>
          </cell>
          <cell r="AK237" t="str">
            <v>NO</v>
          </cell>
          <cell r="AL237">
            <v>43278.626886574071</v>
          </cell>
          <cell r="AM237" t="str">
            <v>CARGUE 0</v>
          </cell>
          <cell r="AN237" t="str">
            <v>Cargue en cero</v>
          </cell>
          <cell r="AO237" t="str">
            <v>NO</v>
          </cell>
          <cell r="AP237">
            <v>43278.589803240742</v>
          </cell>
          <cell r="AQ237">
            <v>3</v>
          </cell>
          <cell r="AR237" t="str">
            <v>Validado Correctamente</v>
          </cell>
          <cell r="AS237" t="str">
            <v>NO</v>
          </cell>
          <cell r="AT237">
            <v>43278.589814814812</v>
          </cell>
          <cell r="AU237">
            <v>1</v>
          </cell>
          <cell r="AV237" t="str">
            <v>Validado Correctamente</v>
          </cell>
          <cell r="AW237" t="str">
            <v>NO</v>
          </cell>
          <cell r="AX237">
            <v>43278.589837962965</v>
          </cell>
          <cell r="AY237">
            <v>1</v>
          </cell>
          <cell r="AZ237" t="str">
            <v>Validado Correctamente</v>
          </cell>
          <cell r="BA237" t="str">
            <v>NO</v>
          </cell>
          <cell r="BB237">
            <v>43278.627326388887</v>
          </cell>
          <cell r="BC237" t="str">
            <v>CARGUE 0</v>
          </cell>
          <cell r="BD237" t="str">
            <v>Cargue en cero</v>
          </cell>
          <cell r="BE237" t="str">
            <v>NO</v>
          </cell>
          <cell r="BF237">
            <v>43278.610462962963</v>
          </cell>
          <cell r="BG237">
            <v>1</v>
          </cell>
          <cell r="BH237" t="str">
            <v>Validado Correctamente</v>
          </cell>
          <cell r="BI237" t="str">
            <v>NO</v>
          </cell>
          <cell r="BJ237">
            <v>43278.627685185187</v>
          </cell>
          <cell r="BK237" t="str">
            <v>CARGUE 0</v>
          </cell>
          <cell r="BL237" t="str">
            <v>Cargue en cero</v>
          </cell>
          <cell r="BM237" t="str">
            <v>NO</v>
          </cell>
          <cell r="BN237">
            <v>43278.626180555555</v>
          </cell>
          <cell r="BO237" t="str">
            <v>CARGUE 0</v>
          </cell>
          <cell r="BP237" t="str">
            <v>Cargue en cero</v>
          </cell>
          <cell r="BQ237" t="str">
            <v>NO</v>
          </cell>
          <cell r="BR237">
            <v>43278.368634259263</v>
          </cell>
          <cell r="BS237">
            <v>6</v>
          </cell>
          <cell r="BT237" t="str">
            <v>Validado Correctamente</v>
          </cell>
          <cell r="BU237" t="str">
            <v>NO</v>
          </cell>
          <cell r="BV237">
            <v>43276.503784722219</v>
          </cell>
          <cell r="BW237">
            <v>74</v>
          </cell>
          <cell r="BX237" t="str">
            <v>Validado Correctamente</v>
          </cell>
          <cell r="BY237" t="str">
            <v>NO</v>
          </cell>
          <cell r="BZ237">
            <v>43278.392650462964</v>
          </cell>
          <cell r="CA237">
            <v>3</v>
          </cell>
          <cell r="CB237" t="str">
            <v>Validado Correctamente</v>
          </cell>
          <cell r="CC237" t="str">
            <v>NO</v>
          </cell>
          <cell r="CD237">
            <v>43278.646643518521</v>
          </cell>
          <cell r="CE237" t="str">
            <v>CARGUE 0</v>
          </cell>
          <cell r="CF237" t="str">
            <v>Cargue en cero</v>
          </cell>
          <cell r="CG237" t="str">
            <v>NO</v>
          </cell>
          <cell r="CH237">
            <v>43276.576539351852</v>
          </cell>
          <cell r="CI237">
            <v>10</v>
          </cell>
          <cell r="CJ237" t="str">
            <v>Validado Correctamente</v>
          </cell>
          <cell r="CK237" t="str">
            <v>NO</v>
          </cell>
          <cell r="CL237">
            <v>43278.400150462963</v>
          </cell>
          <cell r="CM237">
            <v>1</v>
          </cell>
          <cell r="CN237" t="str">
            <v>Validado Correctamente</v>
          </cell>
          <cell r="CO237" t="str">
            <v>NO</v>
          </cell>
          <cell r="CP237">
            <v>43278.403483796297</v>
          </cell>
          <cell r="CQ237">
            <v>2</v>
          </cell>
          <cell r="CR237" t="str">
            <v>Validado Correctamente</v>
          </cell>
          <cell r="CS237" t="str">
            <v>NO</v>
          </cell>
          <cell r="CT237">
            <v>43278.40351851852</v>
          </cell>
          <cell r="CU237">
            <v>2</v>
          </cell>
          <cell r="CV237" t="str">
            <v>Validado Correctamente</v>
          </cell>
          <cell r="CW237" t="str">
            <v>NO</v>
          </cell>
        </row>
        <row r="238">
          <cell r="A238">
            <v>3817</v>
          </cell>
          <cell r="B238" t="str">
            <v>CORPORACION UNIVERSITARIA AUTONOMA DE NARIÑO -AUNAR-</v>
          </cell>
          <cell r="C238" t="str">
            <v>PRIVADA</v>
          </cell>
          <cell r="D238" t="str">
            <v>Institución Universitaria/Escuela Tecnológica</v>
          </cell>
          <cell r="E238" t="str">
            <v>Vacio</v>
          </cell>
          <cell r="F238">
            <v>43380.737662037034</v>
          </cell>
          <cell r="G238">
            <v>1415</v>
          </cell>
          <cell r="H238" t="str">
            <v>Validado Correctamente</v>
          </cell>
          <cell r="I238" t="str">
            <v>SI</v>
          </cell>
          <cell r="J238">
            <v>43380.780324074076</v>
          </cell>
          <cell r="K238">
            <v>1415</v>
          </cell>
          <cell r="L238" t="str">
            <v>Validado Correctamente</v>
          </cell>
          <cell r="M238" t="str">
            <v>SI</v>
          </cell>
          <cell r="N238">
            <v>43380.820972222224</v>
          </cell>
          <cell r="O238">
            <v>1119</v>
          </cell>
          <cell r="P238" t="str">
            <v>Validado Correctamente</v>
          </cell>
          <cell r="Q238" t="str">
            <v>SI</v>
          </cell>
          <cell r="R238">
            <v>43380.885393518518</v>
          </cell>
          <cell r="S238">
            <v>4714</v>
          </cell>
          <cell r="T238" t="str">
            <v>Validado Correctamente</v>
          </cell>
          <cell r="U238" t="str">
            <v>SI</v>
          </cell>
          <cell r="V238">
            <v>43292.669930555552</v>
          </cell>
          <cell r="W238">
            <v>566</v>
          </cell>
          <cell r="X238" t="str">
            <v>Validado con Errores</v>
          </cell>
          <cell r="Y238" t="str">
            <v>NO</v>
          </cell>
          <cell r="Z238">
            <v>42979.455393518518</v>
          </cell>
          <cell r="AA238">
            <v>20</v>
          </cell>
          <cell r="AB238" t="str">
            <v>Validado Correctamente</v>
          </cell>
          <cell r="AC238" t="str">
            <v>NO</v>
          </cell>
          <cell r="AD238">
            <v>43284.412199074075</v>
          </cell>
          <cell r="AE238">
            <v>1</v>
          </cell>
          <cell r="AF238" t="str">
            <v>Validado Correctamente</v>
          </cell>
          <cell r="AG238" t="str">
            <v>SI</v>
          </cell>
          <cell r="AH238">
            <v>43281.321701388886</v>
          </cell>
          <cell r="AI238">
            <v>297</v>
          </cell>
          <cell r="AJ238" t="str">
            <v>Validado Correctamente</v>
          </cell>
          <cell r="AK238" t="str">
            <v>Vacio</v>
          </cell>
          <cell r="AL238" t="str">
            <v>Vacio</v>
          </cell>
          <cell r="AM238" t="str">
            <v>Vacio</v>
          </cell>
          <cell r="AN238" t="str">
            <v>Vacio</v>
          </cell>
          <cell r="AO238" t="str">
            <v>Vacio</v>
          </cell>
          <cell r="AP238">
            <v>43270.619803240741</v>
          </cell>
          <cell r="AQ238">
            <v>8</v>
          </cell>
          <cell r="AR238" t="str">
            <v>Validado Correctamente</v>
          </cell>
          <cell r="AS238" t="str">
            <v>NO</v>
          </cell>
          <cell r="AT238">
            <v>43270.609340277777</v>
          </cell>
          <cell r="AU238">
            <v>25</v>
          </cell>
          <cell r="AV238" t="str">
            <v>Validado Correctamente</v>
          </cell>
          <cell r="AW238" t="str">
            <v>NO</v>
          </cell>
          <cell r="AX238">
            <v>43270.609375</v>
          </cell>
          <cell r="AY238">
            <v>111</v>
          </cell>
          <cell r="AZ238" t="str">
            <v>Validado Correctamente</v>
          </cell>
          <cell r="BA238" t="str">
            <v>NO</v>
          </cell>
          <cell r="BB238" t="str">
            <v>Vacio</v>
          </cell>
          <cell r="BC238" t="str">
            <v>Vacio</v>
          </cell>
          <cell r="BD238" t="str">
            <v>Vacio</v>
          </cell>
          <cell r="BE238" t="str">
            <v>Vacio</v>
          </cell>
          <cell r="BF238">
            <v>43270.609375</v>
          </cell>
          <cell r="BG238">
            <v>14</v>
          </cell>
          <cell r="BH238" t="str">
            <v>Validado Correctamente</v>
          </cell>
          <cell r="BI238" t="str">
            <v>NO</v>
          </cell>
          <cell r="BJ238" t="str">
            <v>Vacio</v>
          </cell>
          <cell r="BK238" t="str">
            <v>Vacio</v>
          </cell>
          <cell r="BL238" t="str">
            <v>Vacio</v>
          </cell>
          <cell r="BM238" t="str">
            <v>Vacio</v>
          </cell>
          <cell r="BN238">
            <v>43270.591423611113</v>
          </cell>
          <cell r="BO238">
            <v>20</v>
          </cell>
          <cell r="BP238" t="str">
            <v>Validado Correctamente</v>
          </cell>
          <cell r="BQ238" t="str">
            <v>NO</v>
          </cell>
          <cell r="BR238">
            <v>43282.359918981485</v>
          </cell>
          <cell r="BS238">
            <v>7</v>
          </cell>
          <cell r="BT238" t="str">
            <v>Validado Correctamente</v>
          </cell>
          <cell r="BU238" t="str">
            <v>SI</v>
          </cell>
          <cell r="BV238">
            <v>43284.517546296294</v>
          </cell>
          <cell r="BW238">
            <v>105</v>
          </cell>
          <cell r="BX238" t="str">
            <v>Validado Correctamente</v>
          </cell>
          <cell r="BY238" t="str">
            <v>SI</v>
          </cell>
          <cell r="BZ238">
            <v>43271.716874999998</v>
          </cell>
          <cell r="CA238">
            <v>21</v>
          </cell>
          <cell r="CB238" t="str">
            <v>Validado Correctamente</v>
          </cell>
          <cell r="CC238" t="str">
            <v>NO</v>
          </cell>
          <cell r="CD238" t="str">
            <v>Vacio</v>
          </cell>
          <cell r="CE238" t="str">
            <v>Vacio</v>
          </cell>
          <cell r="CF238" t="str">
            <v>Vacio</v>
          </cell>
          <cell r="CG238" t="str">
            <v>Vacio</v>
          </cell>
          <cell r="CH238">
            <v>43271.70385416667</v>
          </cell>
          <cell r="CI238">
            <v>14</v>
          </cell>
          <cell r="CJ238" t="str">
            <v>Validado Correctamente</v>
          </cell>
          <cell r="CK238" t="str">
            <v>NO</v>
          </cell>
          <cell r="CL238">
            <v>43271.725729166668</v>
          </cell>
          <cell r="CM238">
            <v>3</v>
          </cell>
          <cell r="CN238" t="str">
            <v>Validado Correctamente</v>
          </cell>
          <cell r="CO238" t="str">
            <v>NO</v>
          </cell>
          <cell r="CP238">
            <v>43271.708414351851</v>
          </cell>
          <cell r="CQ238">
            <v>16</v>
          </cell>
          <cell r="CR238" t="str">
            <v>Validado Correctamente</v>
          </cell>
          <cell r="CS238" t="str">
            <v>NO</v>
          </cell>
          <cell r="CT238">
            <v>43271.779247685183</v>
          </cell>
          <cell r="CU238">
            <v>13</v>
          </cell>
          <cell r="CV238" t="str">
            <v>Validado Correctamente</v>
          </cell>
          <cell r="CW238" t="str">
            <v>NO</v>
          </cell>
        </row>
        <row r="239">
          <cell r="A239">
            <v>3819</v>
          </cell>
          <cell r="B239" t="str">
            <v>CORPORACION TECNOLOGICA INDUSTRIAL COLOMBIANA - TEINCO</v>
          </cell>
          <cell r="C239" t="str">
            <v>PRIVADA</v>
          </cell>
          <cell r="D239" t="str">
            <v>Institución Tecnológica</v>
          </cell>
          <cell r="E239" t="str">
            <v>Vacio</v>
          </cell>
          <cell r="F239">
            <v>43444.37667824074</v>
          </cell>
          <cell r="G239">
            <v>453</v>
          </cell>
          <cell r="H239" t="str">
            <v>Validado Correctamente</v>
          </cell>
          <cell r="I239" t="str">
            <v>SI</v>
          </cell>
          <cell r="J239">
            <v>43444.377372685187</v>
          </cell>
          <cell r="K239">
            <v>279</v>
          </cell>
          <cell r="L239" t="str">
            <v>Validado Correctamente</v>
          </cell>
          <cell r="M239" t="str">
            <v>SI</v>
          </cell>
          <cell r="N239">
            <v>43449.465960648151</v>
          </cell>
          <cell r="O239">
            <v>400</v>
          </cell>
          <cell r="P239" t="str">
            <v>Validado Correctamente</v>
          </cell>
          <cell r="Q239" t="str">
            <v>SI</v>
          </cell>
          <cell r="R239">
            <v>43449.539097222223</v>
          </cell>
          <cell r="S239">
            <v>988</v>
          </cell>
          <cell r="T239" t="str">
            <v>Validado Correctamente</v>
          </cell>
          <cell r="U239" t="str">
            <v>SI</v>
          </cell>
          <cell r="V239">
            <v>43417.517835648148</v>
          </cell>
          <cell r="W239">
            <v>148</v>
          </cell>
          <cell r="X239" t="str">
            <v>Validado Correctamente</v>
          </cell>
          <cell r="Y239" t="str">
            <v>SI</v>
          </cell>
          <cell r="Z239" t="str">
            <v>Vacio</v>
          </cell>
          <cell r="AA239" t="str">
            <v>Vacio</v>
          </cell>
          <cell r="AB239" t="str">
            <v>Vacio</v>
          </cell>
          <cell r="AC239" t="str">
            <v>Vacio</v>
          </cell>
          <cell r="AD239" t="str">
            <v>Vacio</v>
          </cell>
          <cell r="AE239" t="str">
            <v>Vacio</v>
          </cell>
          <cell r="AF239" t="str">
            <v>Vacio</v>
          </cell>
          <cell r="AG239" t="str">
            <v>Vacio</v>
          </cell>
          <cell r="AH239">
            <v>43424.510057870371</v>
          </cell>
          <cell r="AI239">
            <v>66</v>
          </cell>
          <cell r="AJ239" t="str">
            <v>Validado Correctamente</v>
          </cell>
          <cell r="AK239" t="str">
            <v>SI</v>
          </cell>
          <cell r="AL239" t="str">
            <v>Vacio</v>
          </cell>
          <cell r="AM239" t="str">
            <v>Vacio</v>
          </cell>
          <cell r="AN239" t="str">
            <v>Vacio</v>
          </cell>
          <cell r="AO239" t="str">
            <v>Vacio</v>
          </cell>
          <cell r="AP239" t="str">
            <v>Vacio</v>
          </cell>
          <cell r="AQ239" t="str">
            <v>Vacio</v>
          </cell>
          <cell r="AR239" t="str">
            <v>Vacio</v>
          </cell>
          <cell r="AS239" t="str">
            <v>Vacio</v>
          </cell>
          <cell r="AT239" t="str">
            <v>Vacio</v>
          </cell>
          <cell r="AU239" t="str">
            <v>Vacio</v>
          </cell>
          <cell r="AV239" t="str">
            <v>Vacio</v>
          </cell>
          <cell r="AW239" t="str">
            <v>Vacio</v>
          </cell>
          <cell r="AX239" t="str">
            <v>Vacio</v>
          </cell>
          <cell r="AY239" t="str">
            <v>Vacio</v>
          </cell>
          <cell r="AZ239" t="str">
            <v>Vacio</v>
          </cell>
          <cell r="BA239" t="str">
            <v>Vacio</v>
          </cell>
          <cell r="BB239" t="str">
            <v>Vacio</v>
          </cell>
          <cell r="BC239" t="str">
            <v>Vacio</v>
          </cell>
          <cell r="BD239" t="str">
            <v>Vacio</v>
          </cell>
          <cell r="BE239" t="str">
            <v>Vacio</v>
          </cell>
          <cell r="BF239" t="str">
            <v>Vacio</v>
          </cell>
          <cell r="BG239" t="str">
            <v>Vacio</v>
          </cell>
          <cell r="BH239" t="str">
            <v>Vacio</v>
          </cell>
          <cell r="BI239" t="str">
            <v>Vacio</v>
          </cell>
          <cell r="BJ239" t="str">
            <v>Vacio</v>
          </cell>
          <cell r="BK239" t="str">
            <v>Vacio</v>
          </cell>
          <cell r="BL239" t="str">
            <v>Vacio</v>
          </cell>
          <cell r="BM239" t="str">
            <v>Vacio</v>
          </cell>
          <cell r="BN239" t="str">
            <v>Vacio</v>
          </cell>
          <cell r="BO239" t="str">
            <v>Vacio</v>
          </cell>
          <cell r="BP239" t="str">
            <v>Vacio</v>
          </cell>
          <cell r="BQ239" t="str">
            <v>Vacio</v>
          </cell>
          <cell r="BR239" t="str">
            <v>Vacio</v>
          </cell>
          <cell r="BS239" t="str">
            <v>Vacio</v>
          </cell>
          <cell r="BT239" t="str">
            <v>Vacio</v>
          </cell>
          <cell r="BU239" t="str">
            <v>Vacio</v>
          </cell>
          <cell r="BV239" t="str">
            <v>Vacio</v>
          </cell>
          <cell r="BW239" t="str">
            <v>Vacio</v>
          </cell>
          <cell r="BX239" t="str">
            <v>Vacio</v>
          </cell>
          <cell r="BY239" t="str">
            <v>Vacio</v>
          </cell>
          <cell r="BZ239" t="str">
            <v>Vacio</v>
          </cell>
          <cell r="CA239" t="str">
            <v>Vacio</v>
          </cell>
          <cell r="CB239" t="str">
            <v>Vacio</v>
          </cell>
          <cell r="CC239" t="str">
            <v>Vacio</v>
          </cell>
          <cell r="CD239" t="str">
            <v>Vacio</v>
          </cell>
          <cell r="CE239" t="str">
            <v>Vacio</v>
          </cell>
          <cell r="CF239" t="str">
            <v>Vacio</v>
          </cell>
          <cell r="CG239" t="str">
            <v>Vacio</v>
          </cell>
          <cell r="CH239" t="str">
            <v>Vacio</v>
          </cell>
          <cell r="CI239" t="str">
            <v>Vacio</v>
          </cell>
          <cell r="CJ239" t="str">
            <v>Vacio</v>
          </cell>
          <cell r="CK239" t="str">
            <v>Vacio</v>
          </cell>
          <cell r="CL239" t="str">
            <v>Vacio</v>
          </cell>
          <cell r="CM239" t="str">
            <v>Vacio</v>
          </cell>
          <cell r="CN239" t="str">
            <v>Vacio</v>
          </cell>
          <cell r="CO239" t="str">
            <v>Vacio</v>
          </cell>
          <cell r="CP239" t="str">
            <v>Vacio</v>
          </cell>
          <cell r="CQ239" t="str">
            <v>Vacio</v>
          </cell>
          <cell r="CR239" t="str">
            <v>Vacio</v>
          </cell>
          <cell r="CS239" t="str">
            <v>Vacio</v>
          </cell>
          <cell r="CT239" t="str">
            <v>Vacio</v>
          </cell>
          <cell r="CU239" t="str">
            <v>Vacio</v>
          </cell>
          <cell r="CV239" t="str">
            <v>Vacio</v>
          </cell>
          <cell r="CW239" t="str">
            <v>Vacio</v>
          </cell>
        </row>
        <row r="240">
          <cell r="A240">
            <v>3820</v>
          </cell>
          <cell r="B240" t="str">
            <v>CORPORACION ACADEMIA TECNOLOGICA DE COLOMBIA -ATEC-</v>
          </cell>
          <cell r="C240" t="str">
            <v>PRIVADA</v>
          </cell>
          <cell r="D240" t="str">
            <v>Institución Tecnológica</v>
          </cell>
          <cell r="E240" t="str">
            <v>Vacio</v>
          </cell>
          <cell r="F240">
            <v>43203.601817129631</v>
          </cell>
          <cell r="G240">
            <v>102</v>
          </cell>
          <cell r="H240" t="str">
            <v>Validado Correctamente</v>
          </cell>
          <cell r="I240" t="str">
            <v>NO</v>
          </cell>
          <cell r="J240">
            <v>43203.614548611113</v>
          </cell>
          <cell r="K240">
            <v>88</v>
          </cell>
          <cell r="L240" t="str">
            <v>Validado Correctamente</v>
          </cell>
          <cell r="M240" t="str">
            <v>NO</v>
          </cell>
          <cell r="N240">
            <v>43203.629374999997</v>
          </cell>
          <cell r="O240">
            <v>89</v>
          </cell>
          <cell r="P240" t="str">
            <v>Validado Correctamente</v>
          </cell>
          <cell r="Q240" t="str">
            <v>NO</v>
          </cell>
          <cell r="R240">
            <v>43202.516608796293</v>
          </cell>
          <cell r="S240">
            <v>154</v>
          </cell>
          <cell r="T240" t="str">
            <v>Validado con Errores</v>
          </cell>
          <cell r="U240" t="str">
            <v>NO</v>
          </cell>
          <cell r="V240">
            <v>43377.425891203704</v>
          </cell>
          <cell r="W240">
            <v>4</v>
          </cell>
          <cell r="X240" t="str">
            <v>Validado Correctamente</v>
          </cell>
          <cell r="Y240" t="str">
            <v>SI</v>
          </cell>
          <cell r="Z240" t="str">
            <v>Vacio</v>
          </cell>
          <cell r="AA240" t="str">
            <v>Vacio</v>
          </cell>
          <cell r="AB240" t="str">
            <v>Vacio</v>
          </cell>
          <cell r="AC240" t="str">
            <v>Vacio</v>
          </cell>
          <cell r="AD240" t="str">
            <v>Vacio</v>
          </cell>
          <cell r="AE240" t="str">
            <v>Vacio</v>
          </cell>
          <cell r="AF240" t="str">
            <v>Vacio</v>
          </cell>
          <cell r="AG240" t="str">
            <v>Vacio</v>
          </cell>
          <cell r="AH240" t="str">
            <v>Vacio</v>
          </cell>
          <cell r="AI240" t="str">
            <v>Vacio</v>
          </cell>
          <cell r="AJ240" t="str">
            <v>Validado con Errores</v>
          </cell>
          <cell r="AK240" t="str">
            <v>Vacio</v>
          </cell>
          <cell r="AL240" t="str">
            <v>Vacio</v>
          </cell>
          <cell r="AM240" t="str">
            <v>Vacio</v>
          </cell>
          <cell r="AN240" t="str">
            <v>Vacio</v>
          </cell>
          <cell r="AO240" t="str">
            <v>Vacio</v>
          </cell>
          <cell r="AP240" t="str">
            <v>Vacio</v>
          </cell>
          <cell r="AQ240" t="str">
            <v>Vacio</v>
          </cell>
          <cell r="AR240" t="str">
            <v>Vacio</v>
          </cell>
          <cell r="AS240" t="str">
            <v>Vacio</v>
          </cell>
          <cell r="AT240" t="str">
            <v>Vacio</v>
          </cell>
          <cell r="AU240" t="str">
            <v>Vacio</v>
          </cell>
          <cell r="AV240" t="str">
            <v>Vacio</v>
          </cell>
          <cell r="AW240" t="str">
            <v>Vacio</v>
          </cell>
          <cell r="AX240" t="str">
            <v>Vacio</v>
          </cell>
          <cell r="AY240" t="str">
            <v>Vacio</v>
          </cell>
          <cell r="AZ240" t="str">
            <v>Vacio</v>
          </cell>
          <cell r="BA240" t="str">
            <v>Vacio</v>
          </cell>
          <cell r="BB240" t="str">
            <v>Vacio</v>
          </cell>
          <cell r="BC240" t="str">
            <v>Vacio</v>
          </cell>
          <cell r="BD240" t="str">
            <v>Vacio</v>
          </cell>
          <cell r="BE240" t="str">
            <v>Vacio</v>
          </cell>
          <cell r="BF240" t="str">
            <v>Vacio</v>
          </cell>
          <cell r="BG240" t="str">
            <v>Vacio</v>
          </cell>
          <cell r="BH240" t="str">
            <v>Vacio</v>
          </cell>
          <cell r="BI240" t="str">
            <v>Vacio</v>
          </cell>
          <cell r="BJ240" t="str">
            <v>Vacio</v>
          </cell>
          <cell r="BK240" t="str">
            <v>Vacio</v>
          </cell>
          <cell r="BL240" t="str">
            <v>Vacio</v>
          </cell>
          <cell r="BM240" t="str">
            <v>Vacio</v>
          </cell>
          <cell r="BN240" t="str">
            <v>Vacio</v>
          </cell>
          <cell r="BO240" t="str">
            <v>Vacio</v>
          </cell>
          <cell r="BP240" t="str">
            <v>Vacio</v>
          </cell>
          <cell r="BQ240" t="str">
            <v>Vacio</v>
          </cell>
          <cell r="BR240" t="str">
            <v>Vacio</v>
          </cell>
          <cell r="BS240" t="str">
            <v>Vacio</v>
          </cell>
          <cell r="BT240" t="str">
            <v>Vacio</v>
          </cell>
          <cell r="BU240" t="str">
            <v>Vacio</v>
          </cell>
          <cell r="BV240" t="str">
            <v>Vacio</v>
          </cell>
          <cell r="BW240" t="str">
            <v>Vacio</v>
          </cell>
          <cell r="BX240" t="str">
            <v>Vacio</v>
          </cell>
          <cell r="BY240" t="str">
            <v>Vacio</v>
          </cell>
          <cell r="BZ240" t="str">
            <v>Vacio</v>
          </cell>
          <cell r="CA240" t="str">
            <v>Vacio</v>
          </cell>
          <cell r="CB240" t="str">
            <v>Vacio</v>
          </cell>
          <cell r="CC240" t="str">
            <v>Vacio</v>
          </cell>
          <cell r="CD240" t="str">
            <v>Vacio</v>
          </cell>
          <cell r="CE240" t="str">
            <v>Vacio</v>
          </cell>
          <cell r="CF240" t="str">
            <v>Vacio</v>
          </cell>
          <cell r="CG240" t="str">
            <v>Vacio</v>
          </cell>
          <cell r="CH240" t="str">
            <v>Vacio</v>
          </cell>
          <cell r="CI240" t="str">
            <v>Vacio</v>
          </cell>
          <cell r="CJ240" t="str">
            <v>Vacio</v>
          </cell>
          <cell r="CK240" t="str">
            <v>Vacio</v>
          </cell>
          <cell r="CL240" t="str">
            <v>Vacio</v>
          </cell>
          <cell r="CM240" t="str">
            <v>Vacio</v>
          </cell>
          <cell r="CN240" t="str">
            <v>Vacio</v>
          </cell>
          <cell r="CO240" t="str">
            <v>Vacio</v>
          </cell>
          <cell r="CP240" t="str">
            <v>Vacio</v>
          </cell>
          <cell r="CQ240" t="str">
            <v>Vacio</v>
          </cell>
          <cell r="CR240" t="str">
            <v>Vacio</v>
          </cell>
          <cell r="CS240" t="str">
            <v>Vacio</v>
          </cell>
          <cell r="CT240" t="str">
            <v>Vacio</v>
          </cell>
          <cell r="CU240" t="str">
            <v>Vacio</v>
          </cell>
          <cell r="CV240" t="str">
            <v>Vacio</v>
          </cell>
          <cell r="CW240" t="str">
            <v>Vacio</v>
          </cell>
        </row>
        <row r="241">
          <cell r="A241">
            <v>3821</v>
          </cell>
          <cell r="B241" t="str">
            <v>CORPORACION POLITECNICO DE LA COSTA ATLANTICA</v>
          </cell>
          <cell r="C241" t="str">
            <v>PRIVADA</v>
          </cell>
          <cell r="D241" t="str">
            <v>Institución Tecnológica</v>
          </cell>
          <cell r="E241" t="str">
            <v>Vacio</v>
          </cell>
          <cell r="F241">
            <v>43272.370335648149</v>
          </cell>
          <cell r="G241">
            <v>783</v>
          </cell>
          <cell r="H241" t="str">
            <v>Validado Correctamente</v>
          </cell>
          <cell r="I241" t="str">
            <v>NO</v>
          </cell>
          <cell r="J241">
            <v>43272.509317129632</v>
          </cell>
          <cell r="K241">
            <v>634</v>
          </cell>
          <cell r="L241" t="str">
            <v>Validado Correctamente</v>
          </cell>
          <cell r="M241" t="str">
            <v>NO</v>
          </cell>
          <cell r="N241">
            <v>43276.378275462965</v>
          </cell>
          <cell r="O241">
            <v>472</v>
          </cell>
          <cell r="P241" t="str">
            <v>Validado Correctamente</v>
          </cell>
          <cell r="Q241" t="str">
            <v>NO</v>
          </cell>
          <cell r="R241">
            <v>43279.362337962964</v>
          </cell>
          <cell r="S241">
            <v>2266</v>
          </cell>
          <cell r="T241" t="str">
            <v>Validado Correctamente</v>
          </cell>
          <cell r="U241" t="str">
            <v>NO</v>
          </cell>
          <cell r="V241">
            <v>43279.372523148151</v>
          </cell>
          <cell r="W241">
            <v>491</v>
          </cell>
          <cell r="X241" t="str">
            <v>Validado Correctamente</v>
          </cell>
          <cell r="Y241" t="str">
            <v>NO</v>
          </cell>
          <cell r="Z241">
            <v>42989.349768518521</v>
          </cell>
          <cell r="AA241">
            <v>20</v>
          </cell>
          <cell r="AB241" t="str">
            <v>Validado Correctamente</v>
          </cell>
          <cell r="AC241" t="str">
            <v>NO</v>
          </cell>
          <cell r="AD241" t="str">
            <v>Vacio</v>
          </cell>
          <cell r="AE241" t="str">
            <v>Vacio</v>
          </cell>
          <cell r="AF241" t="str">
            <v>Vacio</v>
          </cell>
          <cell r="AG241" t="str">
            <v>Vacio</v>
          </cell>
          <cell r="AH241">
            <v>43284.401886574073</v>
          </cell>
          <cell r="AI241">
            <v>134</v>
          </cell>
          <cell r="AJ241" t="str">
            <v>Validado Correctamente</v>
          </cell>
          <cell r="AK241" t="str">
            <v>SI</v>
          </cell>
          <cell r="AL241">
            <v>43271.524108796293</v>
          </cell>
          <cell r="AM241">
            <v>5</v>
          </cell>
          <cell r="AN241" t="str">
            <v>Validado Correctamente</v>
          </cell>
          <cell r="AO241" t="str">
            <v>NO</v>
          </cell>
          <cell r="AP241">
            <v>43271.411122685182</v>
          </cell>
          <cell r="AQ241" t="str">
            <v>CARGUE 0</v>
          </cell>
          <cell r="AR241" t="str">
            <v>Cargue en cero</v>
          </cell>
          <cell r="AS241" t="str">
            <v>NO</v>
          </cell>
          <cell r="AT241">
            <v>43271.440370370372</v>
          </cell>
          <cell r="AU241">
            <v>1</v>
          </cell>
          <cell r="AV241" t="str">
            <v>Validado Correctamente</v>
          </cell>
          <cell r="AW241" t="str">
            <v>NO</v>
          </cell>
          <cell r="AX241">
            <v>43271.524131944447</v>
          </cell>
          <cell r="AY241">
            <v>13</v>
          </cell>
          <cell r="AZ241" t="str">
            <v>Validado Correctamente</v>
          </cell>
          <cell r="BA241" t="str">
            <v>NO</v>
          </cell>
          <cell r="BB241">
            <v>43271.410451388889</v>
          </cell>
          <cell r="BC241" t="str">
            <v>CARGUE 0</v>
          </cell>
          <cell r="BD241" t="str">
            <v>Cargue en cero</v>
          </cell>
          <cell r="BE241" t="str">
            <v>NO</v>
          </cell>
          <cell r="BF241">
            <v>43271.410150462965</v>
          </cell>
          <cell r="BG241" t="str">
            <v>CARGUE 0</v>
          </cell>
          <cell r="BH241" t="str">
            <v>Cargue en cero</v>
          </cell>
          <cell r="BI241" t="str">
            <v>NO</v>
          </cell>
          <cell r="BJ241">
            <v>43276.473067129627</v>
          </cell>
          <cell r="BK241" t="str">
            <v>CARGUE 0</v>
          </cell>
          <cell r="BL241" t="str">
            <v>Cargue en cero</v>
          </cell>
          <cell r="BM241" t="str">
            <v>NO</v>
          </cell>
          <cell r="BN241">
            <v>43271.427245370367</v>
          </cell>
          <cell r="BO241">
            <v>8</v>
          </cell>
          <cell r="BP241" t="str">
            <v>Validado Correctamente</v>
          </cell>
          <cell r="BQ241" t="str">
            <v>NO</v>
          </cell>
          <cell r="BR241">
            <v>43279.666030092594</v>
          </cell>
          <cell r="BS241">
            <v>10</v>
          </cell>
          <cell r="BT241" t="str">
            <v>Validado Correctamente</v>
          </cell>
          <cell r="BU241" t="str">
            <v>NO</v>
          </cell>
          <cell r="BV241">
            <v>43273.514791666668</v>
          </cell>
          <cell r="BW241">
            <v>52</v>
          </cell>
          <cell r="BX241" t="str">
            <v>Validado Correctamente</v>
          </cell>
          <cell r="BY241" t="str">
            <v>NO</v>
          </cell>
          <cell r="BZ241">
            <v>43277.371550925927</v>
          </cell>
          <cell r="CA241">
            <v>15</v>
          </cell>
          <cell r="CB241" t="str">
            <v>Validado Correctamente</v>
          </cell>
          <cell r="CC241" t="str">
            <v>NO</v>
          </cell>
          <cell r="CD241">
            <v>43277.372199074074</v>
          </cell>
          <cell r="CE241" t="str">
            <v>CARGUE 0</v>
          </cell>
          <cell r="CF241" t="str">
            <v>Cargue en cero</v>
          </cell>
          <cell r="CG241" t="str">
            <v>NO</v>
          </cell>
          <cell r="CH241">
            <v>43277.371990740743</v>
          </cell>
          <cell r="CI241" t="str">
            <v>CARGUE 0</v>
          </cell>
          <cell r="CJ241" t="str">
            <v>Cargue en cero</v>
          </cell>
          <cell r="CK241" t="str">
            <v>NO</v>
          </cell>
          <cell r="CL241">
            <v>43277.37232638889</v>
          </cell>
          <cell r="CM241" t="str">
            <v>CARGUE 0</v>
          </cell>
          <cell r="CN241" t="str">
            <v>Cargue en cero</v>
          </cell>
          <cell r="CO241" t="str">
            <v>NO</v>
          </cell>
          <cell r="CP241">
            <v>43277.37263888889</v>
          </cell>
          <cell r="CQ241" t="str">
            <v>CARGUE 0</v>
          </cell>
          <cell r="CR241" t="str">
            <v>Cargue en cero</v>
          </cell>
          <cell r="CS241" t="str">
            <v>NO</v>
          </cell>
          <cell r="CT241">
            <v>43277.372453703705</v>
          </cell>
          <cell r="CU241" t="str">
            <v>CARGUE 0</v>
          </cell>
          <cell r="CV241" t="str">
            <v>Cargue en cero</v>
          </cell>
          <cell r="CW241" t="str">
            <v>NO</v>
          </cell>
        </row>
        <row r="242">
          <cell r="A242">
            <v>3823</v>
          </cell>
          <cell r="B242" t="str">
            <v>UNION AMERICANA DE EDUCACION SUPERIOR- UNION AMERICANA</v>
          </cell>
          <cell r="C242" t="str">
            <v>PRIVADA</v>
          </cell>
          <cell r="D242" t="str">
            <v>Institución Tecnológica</v>
          </cell>
          <cell r="E242" t="str">
            <v>Vacio</v>
          </cell>
          <cell r="F242" t="str">
            <v>Vacio</v>
          </cell>
          <cell r="G242" t="str">
            <v>Vacio</v>
          </cell>
          <cell r="H242" t="str">
            <v>Vacio</v>
          </cell>
          <cell r="I242" t="str">
            <v>Vacio</v>
          </cell>
          <cell r="J242" t="str">
            <v>Vacio</v>
          </cell>
          <cell r="K242" t="str">
            <v>Vacio</v>
          </cell>
          <cell r="L242" t="str">
            <v>Vacio</v>
          </cell>
          <cell r="M242" t="str">
            <v>Vacio</v>
          </cell>
          <cell r="N242" t="str">
            <v>Vacio</v>
          </cell>
          <cell r="O242" t="str">
            <v>Vacio</v>
          </cell>
          <cell r="P242" t="str">
            <v>Vacio</v>
          </cell>
          <cell r="Q242" t="str">
            <v>Vacio</v>
          </cell>
          <cell r="R242" t="str">
            <v>Vacio</v>
          </cell>
          <cell r="S242" t="str">
            <v>Vacio</v>
          </cell>
          <cell r="T242" t="str">
            <v>Vacio</v>
          </cell>
          <cell r="U242" t="str">
            <v>Vacio</v>
          </cell>
          <cell r="V242" t="str">
            <v>Vacio</v>
          </cell>
          <cell r="W242" t="str">
            <v>Vacio</v>
          </cell>
          <cell r="X242" t="str">
            <v>Vacio</v>
          </cell>
          <cell r="Y242" t="str">
            <v>Vacio</v>
          </cell>
          <cell r="Z242" t="str">
            <v>Vacio</v>
          </cell>
          <cell r="AA242" t="str">
            <v>Vacio</v>
          </cell>
          <cell r="AB242" t="str">
            <v>Vacio</v>
          </cell>
          <cell r="AC242" t="str">
            <v>Vacio</v>
          </cell>
          <cell r="AD242" t="str">
            <v>Vacio</v>
          </cell>
          <cell r="AE242" t="str">
            <v>Vacio</v>
          </cell>
          <cell r="AF242" t="str">
            <v>Vacio</v>
          </cell>
          <cell r="AG242" t="str">
            <v>Vacio</v>
          </cell>
          <cell r="AH242" t="str">
            <v>Vacio</v>
          </cell>
          <cell r="AI242" t="str">
            <v>Vacio</v>
          </cell>
          <cell r="AJ242" t="str">
            <v>Vacio</v>
          </cell>
          <cell r="AK242" t="str">
            <v>Vacio</v>
          </cell>
          <cell r="AL242" t="str">
            <v>Vacio</v>
          </cell>
          <cell r="AM242" t="str">
            <v>Vacio</v>
          </cell>
          <cell r="AN242" t="str">
            <v>Vacio</v>
          </cell>
          <cell r="AO242" t="str">
            <v>Vacio</v>
          </cell>
          <cell r="AP242" t="str">
            <v>Vacio</v>
          </cell>
          <cell r="AQ242" t="str">
            <v>Vacio</v>
          </cell>
          <cell r="AR242" t="str">
            <v>Vacio</v>
          </cell>
          <cell r="AS242" t="str">
            <v>Vacio</v>
          </cell>
          <cell r="AT242" t="str">
            <v>Vacio</v>
          </cell>
          <cell r="AU242" t="str">
            <v>Vacio</v>
          </cell>
          <cell r="AV242" t="str">
            <v>Vacio</v>
          </cell>
          <cell r="AW242" t="str">
            <v>Vacio</v>
          </cell>
          <cell r="AX242" t="str">
            <v>Vacio</v>
          </cell>
          <cell r="AY242" t="str">
            <v>Vacio</v>
          </cell>
          <cell r="AZ242" t="str">
            <v>Vacio</v>
          </cell>
          <cell r="BA242" t="str">
            <v>Vacio</v>
          </cell>
          <cell r="BB242" t="str">
            <v>Vacio</v>
          </cell>
          <cell r="BC242" t="str">
            <v>Vacio</v>
          </cell>
          <cell r="BD242" t="str">
            <v>Vacio</v>
          </cell>
          <cell r="BE242" t="str">
            <v>Vacio</v>
          </cell>
          <cell r="BF242" t="str">
            <v>Vacio</v>
          </cell>
          <cell r="BG242" t="str">
            <v>Vacio</v>
          </cell>
          <cell r="BH242" t="str">
            <v>Vacio</v>
          </cell>
          <cell r="BI242" t="str">
            <v>Vacio</v>
          </cell>
          <cell r="BJ242" t="str">
            <v>Vacio</v>
          </cell>
          <cell r="BK242" t="str">
            <v>Vacio</v>
          </cell>
          <cell r="BL242" t="str">
            <v>Vacio</v>
          </cell>
          <cell r="BM242" t="str">
            <v>Vacio</v>
          </cell>
          <cell r="BN242" t="str">
            <v>Vacio</v>
          </cell>
          <cell r="BO242" t="str">
            <v>Vacio</v>
          </cell>
          <cell r="BP242" t="str">
            <v>Vacio</v>
          </cell>
          <cell r="BQ242" t="str">
            <v>Vacio</v>
          </cell>
          <cell r="BR242" t="str">
            <v>Vacio</v>
          </cell>
          <cell r="BS242" t="str">
            <v>Vacio</v>
          </cell>
          <cell r="BT242" t="str">
            <v>Vacio</v>
          </cell>
          <cell r="BU242" t="str">
            <v>Vacio</v>
          </cell>
          <cell r="BV242" t="str">
            <v>Vacio</v>
          </cell>
          <cell r="BW242" t="str">
            <v>Vacio</v>
          </cell>
          <cell r="BX242" t="str">
            <v>Vacio</v>
          </cell>
          <cell r="BY242" t="str">
            <v>Vacio</v>
          </cell>
          <cell r="BZ242" t="str">
            <v>Vacio</v>
          </cell>
          <cell r="CA242" t="str">
            <v>Vacio</v>
          </cell>
          <cell r="CB242" t="str">
            <v>Vacio</v>
          </cell>
          <cell r="CC242" t="str">
            <v>Vacio</v>
          </cell>
          <cell r="CD242" t="str">
            <v>Vacio</v>
          </cell>
          <cell r="CE242" t="str">
            <v>Vacio</v>
          </cell>
          <cell r="CF242" t="str">
            <v>Vacio</v>
          </cell>
          <cell r="CG242" t="str">
            <v>Vacio</v>
          </cell>
          <cell r="CH242" t="str">
            <v>Vacio</v>
          </cell>
          <cell r="CI242" t="str">
            <v>Vacio</v>
          </cell>
          <cell r="CJ242" t="str">
            <v>Vacio</v>
          </cell>
          <cell r="CK242" t="str">
            <v>Vacio</v>
          </cell>
          <cell r="CL242" t="str">
            <v>Vacio</v>
          </cell>
          <cell r="CM242" t="str">
            <v>Vacio</v>
          </cell>
          <cell r="CN242" t="str">
            <v>Vacio</v>
          </cell>
          <cell r="CO242" t="str">
            <v>Vacio</v>
          </cell>
          <cell r="CP242" t="str">
            <v>Vacio</v>
          </cell>
          <cell r="CQ242" t="str">
            <v>Vacio</v>
          </cell>
          <cell r="CR242" t="str">
            <v>Vacio</v>
          </cell>
          <cell r="CS242" t="str">
            <v>Vacio</v>
          </cell>
          <cell r="CT242" t="str">
            <v>Vacio</v>
          </cell>
          <cell r="CU242" t="str">
            <v>Vacio</v>
          </cell>
          <cell r="CV242" t="str">
            <v>Vacio</v>
          </cell>
          <cell r="CW242" t="str">
            <v>Vacio</v>
          </cell>
        </row>
        <row r="243">
          <cell r="A243">
            <v>3824</v>
          </cell>
          <cell r="B243" t="str">
            <v>ESCUELA SUPERIOR DE CIENCIAS EMPRESARIALES - ECIEM</v>
          </cell>
          <cell r="C243" t="str">
            <v>PRIVADA</v>
          </cell>
          <cell r="D243" t="str">
            <v>Institución Tecnológica</v>
          </cell>
          <cell r="E243" t="str">
            <v>Vacio</v>
          </cell>
          <cell r="F243" t="str">
            <v>Vacio</v>
          </cell>
          <cell r="G243" t="str">
            <v>Vacio</v>
          </cell>
          <cell r="H243" t="str">
            <v>Vacio</v>
          </cell>
          <cell r="I243" t="str">
            <v>Vacio</v>
          </cell>
          <cell r="J243" t="str">
            <v>Vacio</v>
          </cell>
          <cell r="K243" t="str">
            <v>Vacio</v>
          </cell>
          <cell r="L243" t="str">
            <v>Vacio</v>
          </cell>
          <cell r="M243" t="str">
            <v>Vacio</v>
          </cell>
          <cell r="N243" t="str">
            <v>Vacio</v>
          </cell>
          <cell r="O243" t="str">
            <v>Vacio</v>
          </cell>
          <cell r="P243" t="str">
            <v>Vacio</v>
          </cell>
          <cell r="Q243" t="str">
            <v>Vacio</v>
          </cell>
          <cell r="R243" t="str">
            <v>Vacio</v>
          </cell>
          <cell r="S243" t="str">
            <v>Vacio</v>
          </cell>
          <cell r="T243" t="str">
            <v>Vacio</v>
          </cell>
          <cell r="U243" t="str">
            <v>Vacio</v>
          </cell>
          <cell r="V243" t="str">
            <v>Vacio</v>
          </cell>
          <cell r="W243" t="str">
            <v>Vacio</v>
          </cell>
          <cell r="X243" t="str">
            <v>Vacio</v>
          </cell>
          <cell r="Y243" t="str">
            <v>Vacio</v>
          </cell>
          <cell r="Z243" t="str">
            <v>Vacio</v>
          </cell>
          <cell r="AA243" t="str">
            <v>Vacio</v>
          </cell>
          <cell r="AB243" t="str">
            <v>Vacio</v>
          </cell>
          <cell r="AC243" t="str">
            <v>Vacio</v>
          </cell>
          <cell r="AD243" t="str">
            <v>Vacio</v>
          </cell>
          <cell r="AE243" t="str">
            <v>Vacio</v>
          </cell>
          <cell r="AF243" t="str">
            <v>Vacio</v>
          </cell>
          <cell r="AG243" t="str">
            <v>Vacio</v>
          </cell>
          <cell r="AH243" t="str">
            <v>Vacio</v>
          </cell>
          <cell r="AI243" t="str">
            <v>Vacio</v>
          </cell>
          <cell r="AJ243" t="str">
            <v>Vacio</v>
          </cell>
          <cell r="AK243" t="str">
            <v>Vacio</v>
          </cell>
          <cell r="AL243" t="str">
            <v>Vacio</v>
          </cell>
          <cell r="AM243" t="str">
            <v>Vacio</v>
          </cell>
          <cell r="AN243" t="str">
            <v>Vacio</v>
          </cell>
          <cell r="AO243" t="str">
            <v>Vacio</v>
          </cell>
          <cell r="AP243" t="str">
            <v>Vacio</v>
          </cell>
          <cell r="AQ243" t="str">
            <v>Vacio</v>
          </cell>
          <cell r="AR243" t="str">
            <v>Vacio</v>
          </cell>
          <cell r="AS243" t="str">
            <v>Vacio</v>
          </cell>
          <cell r="AT243" t="str">
            <v>Vacio</v>
          </cell>
          <cell r="AU243" t="str">
            <v>Vacio</v>
          </cell>
          <cell r="AV243" t="str">
            <v>Vacio</v>
          </cell>
          <cell r="AW243" t="str">
            <v>Vacio</v>
          </cell>
          <cell r="AX243" t="str">
            <v>Vacio</v>
          </cell>
          <cell r="AY243" t="str">
            <v>Vacio</v>
          </cell>
          <cell r="AZ243" t="str">
            <v>Vacio</v>
          </cell>
          <cell r="BA243" t="str">
            <v>Vacio</v>
          </cell>
          <cell r="BB243" t="str">
            <v>Vacio</v>
          </cell>
          <cell r="BC243" t="str">
            <v>Vacio</v>
          </cell>
          <cell r="BD243" t="str">
            <v>Vacio</v>
          </cell>
          <cell r="BE243" t="str">
            <v>Vacio</v>
          </cell>
          <cell r="BF243" t="str">
            <v>Vacio</v>
          </cell>
          <cell r="BG243" t="str">
            <v>Vacio</v>
          </cell>
          <cell r="BH243" t="str">
            <v>Vacio</v>
          </cell>
          <cell r="BI243" t="str">
            <v>Vacio</v>
          </cell>
          <cell r="BJ243" t="str">
            <v>Vacio</v>
          </cell>
          <cell r="BK243" t="str">
            <v>Vacio</v>
          </cell>
          <cell r="BL243" t="str">
            <v>Vacio</v>
          </cell>
          <cell r="BM243" t="str">
            <v>Vacio</v>
          </cell>
          <cell r="BN243" t="str">
            <v>Vacio</v>
          </cell>
          <cell r="BO243" t="str">
            <v>Vacio</v>
          </cell>
          <cell r="BP243" t="str">
            <v>Vacio</v>
          </cell>
          <cell r="BQ243" t="str">
            <v>Vacio</v>
          </cell>
          <cell r="BR243" t="str">
            <v>Vacio</v>
          </cell>
          <cell r="BS243" t="str">
            <v>Vacio</v>
          </cell>
          <cell r="BT243" t="str">
            <v>Vacio</v>
          </cell>
          <cell r="BU243" t="str">
            <v>Vacio</v>
          </cell>
          <cell r="BV243" t="str">
            <v>Vacio</v>
          </cell>
          <cell r="BW243" t="str">
            <v>Vacio</v>
          </cell>
          <cell r="BX243" t="str">
            <v>Vacio</v>
          </cell>
          <cell r="BY243" t="str">
            <v>Vacio</v>
          </cell>
          <cell r="BZ243" t="str">
            <v>Vacio</v>
          </cell>
          <cell r="CA243" t="str">
            <v>Vacio</v>
          </cell>
          <cell r="CB243" t="str">
            <v>Vacio</v>
          </cell>
          <cell r="CC243" t="str">
            <v>Vacio</v>
          </cell>
          <cell r="CD243" t="str">
            <v>Vacio</v>
          </cell>
          <cell r="CE243" t="str">
            <v>Vacio</v>
          </cell>
          <cell r="CF243" t="str">
            <v>Vacio</v>
          </cell>
          <cell r="CG243" t="str">
            <v>Vacio</v>
          </cell>
          <cell r="CH243" t="str">
            <v>Vacio</v>
          </cell>
          <cell r="CI243" t="str">
            <v>Vacio</v>
          </cell>
          <cell r="CJ243" t="str">
            <v>Vacio</v>
          </cell>
          <cell r="CK243" t="str">
            <v>Vacio</v>
          </cell>
          <cell r="CL243" t="str">
            <v>Vacio</v>
          </cell>
          <cell r="CM243" t="str">
            <v>Vacio</v>
          </cell>
          <cell r="CN243" t="str">
            <v>Vacio</v>
          </cell>
          <cell r="CO243" t="str">
            <v>Vacio</v>
          </cell>
          <cell r="CP243" t="str">
            <v>Vacio</v>
          </cell>
          <cell r="CQ243" t="str">
            <v>Vacio</v>
          </cell>
          <cell r="CR243" t="str">
            <v>Vacio</v>
          </cell>
          <cell r="CS243" t="str">
            <v>Vacio</v>
          </cell>
          <cell r="CT243" t="str">
            <v>Vacio</v>
          </cell>
          <cell r="CU243" t="str">
            <v>Vacio</v>
          </cell>
          <cell r="CV243" t="str">
            <v>Vacio</v>
          </cell>
          <cell r="CW243" t="str">
            <v>Vacio</v>
          </cell>
        </row>
        <row r="244">
          <cell r="A244">
            <v>3826</v>
          </cell>
          <cell r="B244" t="str">
            <v>CORPORACION INTERNACIONAL PARA EL DESARROLLO EDUCATIVO -CIDE-</v>
          </cell>
          <cell r="C244" t="str">
            <v>PRIVADA</v>
          </cell>
          <cell r="D244" t="str">
            <v>Institución Tecnológica</v>
          </cell>
          <cell r="E244" t="str">
            <v>Vacio</v>
          </cell>
          <cell r="F244">
            <v>43282.858657407407</v>
          </cell>
          <cell r="G244">
            <v>145</v>
          </cell>
          <cell r="H244" t="str">
            <v>Validado Correctamente</v>
          </cell>
          <cell r="I244" t="str">
            <v>SI</v>
          </cell>
          <cell r="J244">
            <v>43282.877893518518</v>
          </cell>
          <cell r="K244">
            <v>120</v>
          </cell>
          <cell r="L244" t="str">
            <v>Validado Correctamente</v>
          </cell>
          <cell r="M244" t="str">
            <v>SI</v>
          </cell>
          <cell r="N244">
            <v>43282.898831018516</v>
          </cell>
          <cell r="O244">
            <v>145</v>
          </cell>
          <cell r="P244" t="str">
            <v>Validado Correctamente</v>
          </cell>
          <cell r="Q244" t="str">
            <v>SI</v>
          </cell>
          <cell r="R244">
            <v>43432.772592592592</v>
          </cell>
          <cell r="S244">
            <v>496</v>
          </cell>
          <cell r="T244" t="str">
            <v>Validado Correctamente</v>
          </cell>
          <cell r="U244" t="str">
            <v>SI</v>
          </cell>
          <cell r="V244">
            <v>43276.720625000002</v>
          </cell>
          <cell r="W244">
            <v>1</v>
          </cell>
          <cell r="X244" t="str">
            <v>Validado Correctamente</v>
          </cell>
          <cell r="Y244" t="str">
            <v>NO</v>
          </cell>
          <cell r="Z244" t="str">
            <v>Vacio</v>
          </cell>
          <cell r="AA244" t="str">
            <v>Vacio</v>
          </cell>
          <cell r="AB244" t="str">
            <v>Vacio</v>
          </cell>
          <cell r="AC244" t="str">
            <v>Vacio</v>
          </cell>
          <cell r="AD244" t="str">
            <v>Vacio</v>
          </cell>
          <cell r="AE244" t="str">
            <v>Vacio</v>
          </cell>
          <cell r="AF244" t="str">
            <v>Vacio</v>
          </cell>
          <cell r="AG244" t="str">
            <v>Vacio</v>
          </cell>
          <cell r="AH244">
            <v>43281.131550925929</v>
          </cell>
          <cell r="AI244">
            <v>70</v>
          </cell>
          <cell r="AJ244" t="str">
            <v>Validado Correctamente</v>
          </cell>
          <cell r="AK244" t="str">
            <v>Vacio</v>
          </cell>
          <cell r="AL244">
            <v>43405.393148148149</v>
          </cell>
          <cell r="AM244" t="str">
            <v>CARGUE 0</v>
          </cell>
          <cell r="AN244" t="str">
            <v>Cargue en cero</v>
          </cell>
          <cell r="AO244" t="str">
            <v>SI</v>
          </cell>
          <cell r="AP244">
            <v>43405.392951388887</v>
          </cell>
          <cell r="AQ244" t="str">
            <v>CARGUE 0</v>
          </cell>
          <cell r="AR244" t="str">
            <v>Cargue en cero</v>
          </cell>
          <cell r="AS244" t="str">
            <v>SI</v>
          </cell>
          <cell r="AT244">
            <v>43405.393055555556</v>
          </cell>
          <cell r="AU244" t="str">
            <v>CARGUE 0</v>
          </cell>
          <cell r="AV244" t="str">
            <v>Cargue en cero</v>
          </cell>
          <cell r="AW244" t="str">
            <v>SI</v>
          </cell>
          <cell r="AX244">
            <v>43405.393229166664</v>
          </cell>
          <cell r="AY244" t="str">
            <v>CARGUE 0</v>
          </cell>
          <cell r="AZ244" t="str">
            <v>Cargue en cero</v>
          </cell>
          <cell r="BA244" t="str">
            <v>SI</v>
          </cell>
          <cell r="BB244">
            <v>43405.393310185187</v>
          </cell>
          <cell r="BC244" t="str">
            <v>CARGUE 0</v>
          </cell>
          <cell r="BD244" t="str">
            <v>Cargue en cero</v>
          </cell>
          <cell r="BE244" t="str">
            <v>SI</v>
          </cell>
          <cell r="BF244">
            <v>43405.393622685187</v>
          </cell>
          <cell r="BG244" t="str">
            <v>CARGUE 0</v>
          </cell>
          <cell r="BH244" t="str">
            <v>Cargue en cero</v>
          </cell>
          <cell r="BI244" t="str">
            <v>SI</v>
          </cell>
          <cell r="BJ244">
            <v>43405.393877314818</v>
          </cell>
          <cell r="BK244" t="str">
            <v>CARGUE 0</v>
          </cell>
          <cell r="BL244" t="str">
            <v>Cargue en cero</v>
          </cell>
          <cell r="BM244" t="str">
            <v>SI</v>
          </cell>
          <cell r="BN244">
            <v>43405.392847222225</v>
          </cell>
          <cell r="BO244" t="str">
            <v>CARGUE 0</v>
          </cell>
          <cell r="BP244" t="str">
            <v>Cargue en cero</v>
          </cell>
          <cell r="BQ244" t="str">
            <v>SI</v>
          </cell>
          <cell r="BR244">
            <v>43405.39203703704</v>
          </cell>
          <cell r="BS244" t="str">
            <v>CARGUE 0</v>
          </cell>
          <cell r="BT244" t="str">
            <v>Cargue en cero</v>
          </cell>
          <cell r="BU244" t="str">
            <v>SI</v>
          </cell>
          <cell r="BV244">
            <v>43411.367777777778</v>
          </cell>
          <cell r="BW244">
            <v>19</v>
          </cell>
          <cell r="BX244" t="str">
            <v>Validado Correctamente</v>
          </cell>
          <cell r="BY244" t="str">
            <v>SI</v>
          </cell>
          <cell r="BZ244" t="str">
            <v>Vacio</v>
          </cell>
          <cell r="CA244" t="str">
            <v>Vacio</v>
          </cell>
          <cell r="CB244" t="str">
            <v>Vacio</v>
          </cell>
          <cell r="CC244" t="str">
            <v>Vacio</v>
          </cell>
          <cell r="CD244" t="str">
            <v>Vacio</v>
          </cell>
          <cell r="CE244" t="str">
            <v>Vacio</v>
          </cell>
          <cell r="CF244" t="str">
            <v>Vacio</v>
          </cell>
          <cell r="CG244" t="str">
            <v>Vacio</v>
          </cell>
          <cell r="CH244" t="str">
            <v>Vacio</v>
          </cell>
          <cell r="CI244" t="str">
            <v>Vacio</v>
          </cell>
          <cell r="CJ244" t="str">
            <v>Vacio</v>
          </cell>
          <cell r="CK244" t="str">
            <v>Vacio</v>
          </cell>
          <cell r="CL244" t="str">
            <v>Vacio</v>
          </cell>
          <cell r="CM244" t="str">
            <v>Vacio</v>
          </cell>
          <cell r="CN244" t="str">
            <v>Vacio</v>
          </cell>
          <cell r="CO244" t="str">
            <v>Vacio</v>
          </cell>
          <cell r="CP244" t="str">
            <v>Vacio</v>
          </cell>
          <cell r="CQ244" t="str">
            <v>Vacio</v>
          </cell>
          <cell r="CR244" t="str">
            <v>Vacio</v>
          </cell>
          <cell r="CS244" t="str">
            <v>Vacio</v>
          </cell>
          <cell r="CT244" t="str">
            <v>Vacio</v>
          </cell>
          <cell r="CU244" t="str">
            <v>Vacio</v>
          </cell>
          <cell r="CV244" t="str">
            <v>Vacio</v>
          </cell>
          <cell r="CW244" t="str">
            <v>Vacio</v>
          </cell>
        </row>
        <row r="245">
          <cell r="A245">
            <v>3827</v>
          </cell>
          <cell r="B245" t="str">
            <v>POLITECNICO SANTAFE DE BOGOTA</v>
          </cell>
          <cell r="C245" t="str">
            <v>PRIVADA</v>
          </cell>
          <cell r="D245" t="str">
            <v>Institución Tecnológica</v>
          </cell>
          <cell r="E245" t="str">
            <v>Vacio</v>
          </cell>
          <cell r="F245">
            <v>43397.451261574075</v>
          </cell>
          <cell r="G245">
            <v>137</v>
          </cell>
          <cell r="H245" t="str">
            <v>Validado Correctamente</v>
          </cell>
          <cell r="I245" t="str">
            <v>SI</v>
          </cell>
          <cell r="J245">
            <v>43382.34684027778</v>
          </cell>
          <cell r="K245">
            <v>57</v>
          </cell>
          <cell r="L245" t="str">
            <v>Validado Correctamente</v>
          </cell>
          <cell r="M245" t="str">
            <v>SI</v>
          </cell>
          <cell r="N245">
            <v>43396.685173611113</v>
          </cell>
          <cell r="O245">
            <v>36</v>
          </cell>
          <cell r="P245" t="str">
            <v>Validado Correctamente</v>
          </cell>
          <cell r="Q245" t="str">
            <v>SI</v>
          </cell>
          <cell r="R245">
            <v>43396.707048611112</v>
          </cell>
          <cell r="S245">
            <v>112</v>
          </cell>
          <cell r="T245" t="str">
            <v>Validado Correctamente</v>
          </cell>
          <cell r="U245" t="str">
            <v>SI</v>
          </cell>
          <cell r="V245" t="str">
            <v>Vacio</v>
          </cell>
          <cell r="W245" t="str">
            <v>Vacio</v>
          </cell>
          <cell r="X245" t="str">
            <v>Vacio</v>
          </cell>
          <cell r="Y245" t="str">
            <v>Vacio</v>
          </cell>
          <cell r="Z245" t="str">
            <v>Vacio</v>
          </cell>
          <cell r="AA245" t="str">
            <v>Vacio</v>
          </cell>
          <cell r="AB245" t="str">
            <v>Vacio</v>
          </cell>
          <cell r="AC245" t="str">
            <v>Vacio</v>
          </cell>
          <cell r="AD245" t="str">
            <v>Vacio</v>
          </cell>
          <cell r="AE245" t="str">
            <v>Vacio</v>
          </cell>
          <cell r="AF245" t="str">
            <v>Vacio</v>
          </cell>
          <cell r="AG245" t="str">
            <v>Vacio</v>
          </cell>
          <cell r="AH245">
            <v>43432.434710648151</v>
          </cell>
          <cell r="AI245">
            <v>15</v>
          </cell>
          <cell r="AJ245" t="str">
            <v>Validado Correctamente</v>
          </cell>
          <cell r="AK245" t="str">
            <v>SI</v>
          </cell>
          <cell r="AL245" t="str">
            <v>Vacio</v>
          </cell>
          <cell r="AM245" t="str">
            <v>Vacio</v>
          </cell>
          <cell r="AN245" t="str">
            <v>Vacio</v>
          </cell>
          <cell r="AO245" t="str">
            <v>Vacio</v>
          </cell>
          <cell r="AP245" t="str">
            <v>Vacio</v>
          </cell>
          <cell r="AQ245" t="str">
            <v>Vacio</v>
          </cell>
          <cell r="AR245" t="str">
            <v>Vacio</v>
          </cell>
          <cell r="AS245" t="str">
            <v>Vacio</v>
          </cell>
          <cell r="AT245" t="str">
            <v>Vacio</v>
          </cell>
          <cell r="AU245" t="str">
            <v>Vacio</v>
          </cell>
          <cell r="AV245" t="str">
            <v>Vacio</v>
          </cell>
          <cell r="AW245" t="str">
            <v>Vacio</v>
          </cell>
          <cell r="AX245" t="str">
            <v>Vacio</v>
          </cell>
          <cell r="AY245" t="str">
            <v>Vacio</v>
          </cell>
          <cell r="AZ245" t="str">
            <v>Vacio</v>
          </cell>
          <cell r="BA245" t="str">
            <v>Vacio</v>
          </cell>
          <cell r="BB245" t="str">
            <v>Vacio</v>
          </cell>
          <cell r="BC245" t="str">
            <v>Vacio</v>
          </cell>
          <cell r="BD245" t="str">
            <v>Vacio</v>
          </cell>
          <cell r="BE245" t="str">
            <v>Vacio</v>
          </cell>
          <cell r="BF245" t="str">
            <v>Vacio</v>
          </cell>
          <cell r="BG245" t="str">
            <v>Vacio</v>
          </cell>
          <cell r="BH245" t="str">
            <v>Vacio</v>
          </cell>
          <cell r="BI245" t="str">
            <v>Vacio</v>
          </cell>
          <cell r="BJ245" t="str">
            <v>Vacio</v>
          </cell>
          <cell r="BK245" t="str">
            <v>Vacio</v>
          </cell>
          <cell r="BL245" t="str">
            <v>Vacio</v>
          </cell>
          <cell r="BM245" t="str">
            <v>Vacio</v>
          </cell>
          <cell r="BN245" t="str">
            <v>Vacio</v>
          </cell>
          <cell r="BO245" t="str">
            <v>Vacio</v>
          </cell>
          <cell r="BP245" t="str">
            <v>Vacio</v>
          </cell>
          <cell r="BQ245" t="str">
            <v>Vacio</v>
          </cell>
          <cell r="BR245" t="str">
            <v>Vacio</v>
          </cell>
          <cell r="BS245" t="str">
            <v>Vacio</v>
          </cell>
          <cell r="BT245" t="str">
            <v>Vacio</v>
          </cell>
          <cell r="BU245" t="str">
            <v>Vacio</v>
          </cell>
          <cell r="BV245" t="str">
            <v>Vacio</v>
          </cell>
          <cell r="BW245" t="str">
            <v>Vacio</v>
          </cell>
          <cell r="BX245" t="str">
            <v>Vacio</v>
          </cell>
          <cell r="BY245" t="str">
            <v>Vacio</v>
          </cell>
          <cell r="BZ245" t="str">
            <v>Vacio</v>
          </cell>
          <cell r="CA245" t="str">
            <v>Vacio</v>
          </cell>
          <cell r="CB245" t="str">
            <v>Vacio</v>
          </cell>
          <cell r="CC245" t="str">
            <v>Vacio</v>
          </cell>
          <cell r="CD245" t="str">
            <v>Vacio</v>
          </cell>
          <cell r="CE245" t="str">
            <v>Vacio</v>
          </cell>
          <cell r="CF245" t="str">
            <v>Vacio</v>
          </cell>
          <cell r="CG245" t="str">
            <v>Vacio</v>
          </cell>
          <cell r="CH245" t="str">
            <v>Vacio</v>
          </cell>
          <cell r="CI245" t="str">
            <v>Vacio</v>
          </cell>
          <cell r="CJ245" t="str">
            <v>Vacio</v>
          </cell>
          <cell r="CK245" t="str">
            <v>Vacio</v>
          </cell>
          <cell r="CL245" t="str">
            <v>Vacio</v>
          </cell>
          <cell r="CM245" t="str">
            <v>Vacio</v>
          </cell>
          <cell r="CN245" t="str">
            <v>Vacio</v>
          </cell>
          <cell r="CO245" t="str">
            <v>Vacio</v>
          </cell>
          <cell r="CP245" t="str">
            <v>Vacio</v>
          </cell>
          <cell r="CQ245" t="str">
            <v>Vacio</v>
          </cell>
          <cell r="CR245" t="str">
            <v>Vacio</v>
          </cell>
          <cell r="CS245" t="str">
            <v>Vacio</v>
          </cell>
          <cell r="CT245" t="str">
            <v>Vacio</v>
          </cell>
          <cell r="CU245" t="str">
            <v>Vacio</v>
          </cell>
          <cell r="CV245" t="str">
            <v>Vacio</v>
          </cell>
          <cell r="CW245" t="str">
            <v>Vacio</v>
          </cell>
        </row>
        <row r="246">
          <cell r="A246">
            <v>3828</v>
          </cell>
          <cell r="B246" t="str">
            <v>TECNOLOGICA DEL SUR</v>
          </cell>
          <cell r="C246" t="str">
            <v>PRIVADA</v>
          </cell>
          <cell r="D246" t="str">
            <v>Institución Tecnológica</v>
          </cell>
          <cell r="E246" t="str">
            <v>Vacio</v>
          </cell>
          <cell r="F246">
            <v>43432.634976851848</v>
          </cell>
          <cell r="G246">
            <v>49</v>
          </cell>
          <cell r="H246" t="str">
            <v>Validado Correctamente</v>
          </cell>
          <cell r="I246" t="str">
            <v>SI</v>
          </cell>
          <cell r="J246">
            <v>43432.656041666669</v>
          </cell>
          <cell r="K246">
            <v>48</v>
          </cell>
          <cell r="L246" t="str">
            <v>Validado Correctamente</v>
          </cell>
          <cell r="M246" t="str">
            <v>SI</v>
          </cell>
          <cell r="N246">
            <v>43432.895775462966</v>
          </cell>
          <cell r="O246">
            <v>40</v>
          </cell>
          <cell r="P246" t="str">
            <v>Validado Correctamente</v>
          </cell>
          <cell r="Q246" t="str">
            <v>SI</v>
          </cell>
          <cell r="R246">
            <v>43439.818622685183</v>
          </cell>
          <cell r="S246">
            <v>127</v>
          </cell>
          <cell r="T246" t="str">
            <v>Validado Correctamente</v>
          </cell>
          <cell r="U246" t="str">
            <v>SI</v>
          </cell>
          <cell r="V246">
            <v>43432.53638888889</v>
          </cell>
          <cell r="W246" t="str">
            <v>CARGUE 0</v>
          </cell>
          <cell r="X246" t="str">
            <v>Cargue en cero</v>
          </cell>
          <cell r="Y246" t="str">
            <v>SI</v>
          </cell>
          <cell r="Z246" t="str">
            <v>Vacio</v>
          </cell>
          <cell r="AA246" t="str">
            <v>Vacio</v>
          </cell>
          <cell r="AB246" t="str">
            <v>Vacio</v>
          </cell>
          <cell r="AC246" t="str">
            <v>Vacio</v>
          </cell>
          <cell r="AD246" t="str">
            <v>Vacio</v>
          </cell>
          <cell r="AE246" t="str">
            <v>Vacio</v>
          </cell>
          <cell r="AF246" t="str">
            <v>Vacio</v>
          </cell>
          <cell r="AG246" t="str">
            <v>Vacio</v>
          </cell>
          <cell r="AH246" t="str">
            <v>Vacio</v>
          </cell>
          <cell r="AI246" t="str">
            <v>Vacio</v>
          </cell>
          <cell r="AJ246" t="str">
            <v>Validado con Errores</v>
          </cell>
          <cell r="AK246" t="str">
            <v>Vacio</v>
          </cell>
          <cell r="AL246" t="str">
            <v>Vacio</v>
          </cell>
          <cell r="AM246" t="str">
            <v>Vacio</v>
          </cell>
          <cell r="AN246" t="str">
            <v>Vacio</v>
          </cell>
          <cell r="AO246" t="str">
            <v>Vacio</v>
          </cell>
          <cell r="AP246" t="str">
            <v>Vacio</v>
          </cell>
          <cell r="AQ246" t="str">
            <v>Vacio</v>
          </cell>
          <cell r="AR246" t="str">
            <v>Vacio</v>
          </cell>
          <cell r="AS246" t="str">
            <v>Vacio</v>
          </cell>
          <cell r="AT246" t="str">
            <v>Vacio</v>
          </cell>
          <cell r="AU246" t="str">
            <v>Vacio</v>
          </cell>
          <cell r="AV246" t="str">
            <v>Vacio</v>
          </cell>
          <cell r="AW246" t="str">
            <v>Vacio</v>
          </cell>
          <cell r="AX246" t="str">
            <v>Vacio</v>
          </cell>
          <cell r="AY246" t="str">
            <v>Vacio</v>
          </cell>
          <cell r="AZ246" t="str">
            <v>Vacio</v>
          </cell>
          <cell r="BA246" t="str">
            <v>Vacio</v>
          </cell>
          <cell r="BB246" t="str">
            <v>Vacio</v>
          </cell>
          <cell r="BC246" t="str">
            <v>Vacio</v>
          </cell>
          <cell r="BD246" t="str">
            <v>Vacio</v>
          </cell>
          <cell r="BE246" t="str">
            <v>Vacio</v>
          </cell>
          <cell r="BF246" t="str">
            <v>Vacio</v>
          </cell>
          <cell r="BG246" t="str">
            <v>Vacio</v>
          </cell>
          <cell r="BH246" t="str">
            <v>Vacio</v>
          </cell>
          <cell r="BI246" t="str">
            <v>Vacio</v>
          </cell>
          <cell r="BJ246" t="str">
            <v>Vacio</v>
          </cell>
          <cell r="BK246" t="str">
            <v>Vacio</v>
          </cell>
          <cell r="BL246" t="str">
            <v>Vacio</v>
          </cell>
          <cell r="BM246" t="str">
            <v>Vacio</v>
          </cell>
          <cell r="BN246" t="str">
            <v>Vacio</v>
          </cell>
          <cell r="BO246" t="str">
            <v>Vacio</v>
          </cell>
          <cell r="BP246" t="str">
            <v>Vacio</v>
          </cell>
          <cell r="BQ246" t="str">
            <v>Vacio</v>
          </cell>
          <cell r="BR246" t="str">
            <v>Vacio</v>
          </cell>
          <cell r="BS246" t="str">
            <v>Vacio</v>
          </cell>
          <cell r="BT246" t="str">
            <v>Vacio</v>
          </cell>
          <cell r="BU246" t="str">
            <v>Vacio</v>
          </cell>
          <cell r="BV246">
            <v>43437.51798611111</v>
          </cell>
          <cell r="BW246" t="str">
            <v>CARGUE 0</v>
          </cell>
          <cell r="BX246" t="str">
            <v>Cargue en cero</v>
          </cell>
          <cell r="BY246" t="str">
            <v>SI</v>
          </cell>
          <cell r="BZ246" t="str">
            <v>Vacio</v>
          </cell>
          <cell r="CA246" t="str">
            <v>Vacio</v>
          </cell>
          <cell r="CB246" t="str">
            <v>Vacio</v>
          </cell>
          <cell r="CC246" t="str">
            <v>Vacio</v>
          </cell>
          <cell r="CD246" t="str">
            <v>Vacio</v>
          </cell>
          <cell r="CE246" t="str">
            <v>Vacio</v>
          </cell>
          <cell r="CF246" t="str">
            <v>Vacio</v>
          </cell>
          <cell r="CG246" t="str">
            <v>Vacio</v>
          </cell>
          <cell r="CH246" t="str">
            <v>Vacio</v>
          </cell>
          <cell r="CI246" t="str">
            <v>Vacio</v>
          </cell>
          <cell r="CJ246" t="str">
            <v>Vacio</v>
          </cell>
          <cell r="CK246" t="str">
            <v>Vacio</v>
          </cell>
          <cell r="CL246" t="str">
            <v>Vacio</v>
          </cell>
          <cell r="CM246" t="str">
            <v>Vacio</v>
          </cell>
          <cell r="CN246" t="str">
            <v>Vacio</v>
          </cell>
          <cell r="CO246" t="str">
            <v>Vacio</v>
          </cell>
          <cell r="CP246" t="str">
            <v>Vacio</v>
          </cell>
          <cell r="CQ246" t="str">
            <v>Vacio</v>
          </cell>
          <cell r="CR246" t="str">
            <v>Vacio</v>
          </cell>
          <cell r="CS246" t="str">
            <v>Vacio</v>
          </cell>
          <cell r="CT246" t="str">
            <v>Vacio</v>
          </cell>
          <cell r="CU246" t="str">
            <v>Vacio</v>
          </cell>
          <cell r="CV246" t="str">
            <v>Vacio</v>
          </cell>
          <cell r="CW246" t="str">
            <v>Vacio</v>
          </cell>
        </row>
        <row r="247">
          <cell r="A247">
            <v>3829</v>
          </cell>
          <cell r="B247" t="str">
            <v>CORPORACION JHON F. KENNEDY</v>
          </cell>
          <cell r="C247" t="str">
            <v>PRIVADA</v>
          </cell>
          <cell r="D247" t="str">
            <v>Institución Tecnológica</v>
          </cell>
          <cell r="E247" t="str">
            <v>Vacio</v>
          </cell>
          <cell r="F247" t="str">
            <v>Vacio</v>
          </cell>
          <cell r="G247" t="str">
            <v>Vacio</v>
          </cell>
          <cell r="H247" t="str">
            <v>Vacio</v>
          </cell>
          <cell r="I247" t="str">
            <v>Vacio</v>
          </cell>
          <cell r="J247">
            <v>43266.477939814817</v>
          </cell>
          <cell r="K247" t="str">
            <v>CARGUE 0</v>
          </cell>
          <cell r="L247" t="str">
            <v>Cargue en cero</v>
          </cell>
          <cell r="M247" t="str">
            <v>NO</v>
          </cell>
          <cell r="N247">
            <v>43266.478530092594</v>
          </cell>
          <cell r="O247" t="str">
            <v>CARGUE 0</v>
          </cell>
          <cell r="P247" t="str">
            <v>Cargue en cero</v>
          </cell>
          <cell r="Q247" t="str">
            <v>NO</v>
          </cell>
          <cell r="R247">
            <v>43266.481574074074</v>
          </cell>
          <cell r="S247" t="str">
            <v>CARGUE 0</v>
          </cell>
          <cell r="T247" t="str">
            <v>Cargue en cero</v>
          </cell>
          <cell r="U247" t="str">
            <v>NO</v>
          </cell>
          <cell r="V247">
            <v>43266.478738425925</v>
          </cell>
          <cell r="W247" t="str">
            <v>CARGUE 0</v>
          </cell>
          <cell r="X247" t="str">
            <v>Cargue en cero</v>
          </cell>
          <cell r="Y247" t="str">
            <v>NO</v>
          </cell>
          <cell r="Z247" t="str">
            <v>Vacio</v>
          </cell>
          <cell r="AA247" t="str">
            <v>Vacio</v>
          </cell>
          <cell r="AB247" t="str">
            <v>Vacio</v>
          </cell>
          <cell r="AC247" t="str">
            <v>Vacio</v>
          </cell>
          <cell r="AD247" t="str">
            <v>Vacio</v>
          </cell>
          <cell r="AE247" t="str">
            <v>Vacio</v>
          </cell>
          <cell r="AF247" t="str">
            <v>Vacio</v>
          </cell>
          <cell r="AG247" t="str">
            <v>Vacio</v>
          </cell>
          <cell r="AH247" t="str">
            <v>Vacio</v>
          </cell>
          <cell r="AI247" t="str">
            <v>Vacio</v>
          </cell>
          <cell r="AJ247" t="str">
            <v>Cargue en cero</v>
          </cell>
          <cell r="AK247" t="str">
            <v>Vacio</v>
          </cell>
          <cell r="AL247" t="str">
            <v>Vacio</v>
          </cell>
          <cell r="AM247" t="str">
            <v>Vacio</v>
          </cell>
          <cell r="AN247" t="str">
            <v>Vacio</v>
          </cell>
          <cell r="AO247" t="str">
            <v>Vacio</v>
          </cell>
          <cell r="AP247" t="str">
            <v>Vacio</v>
          </cell>
          <cell r="AQ247" t="str">
            <v>Vacio</v>
          </cell>
          <cell r="AR247" t="str">
            <v>Vacio</v>
          </cell>
          <cell r="AS247" t="str">
            <v>Vacio</v>
          </cell>
          <cell r="AT247" t="str">
            <v>Vacio</v>
          </cell>
          <cell r="AU247" t="str">
            <v>Vacio</v>
          </cell>
          <cell r="AV247" t="str">
            <v>Vacio</v>
          </cell>
          <cell r="AW247" t="str">
            <v>Vacio</v>
          </cell>
          <cell r="AX247" t="str">
            <v>Vacio</v>
          </cell>
          <cell r="AY247" t="str">
            <v>Vacio</v>
          </cell>
          <cell r="AZ247" t="str">
            <v>Vacio</v>
          </cell>
          <cell r="BA247" t="str">
            <v>Vacio</v>
          </cell>
          <cell r="BB247" t="str">
            <v>Vacio</v>
          </cell>
          <cell r="BC247" t="str">
            <v>Vacio</v>
          </cell>
          <cell r="BD247" t="str">
            <v>Vacio</v>
          </cell>
          <cell r="BE247" t="str">
            <v>Vacio</v>
          </cell>
          <cell r="BF247" t="str">
            <v>Vacio</v>
          </cell>
          <cell r="BG247" t="str">
            <v>Vacio</v>
          </cell>
          <cell r="BH247" t="str">
            <v>Vacio</v>
          </cell>
          <cell r="BI247" t="str">
            <v>Vacio</v>
          </cell>
          <cell r="BJ247" t="str">
            <v>Vacio</v>
          </cell>
          <cell r="BK247" t="str">
            <v>Vacio</v>
          </cell>
          <cell r="BL247" t="str">
            <v>Vacio</v>
          </cell>
          <cell r="BM247" t="str">
            <v>Vacio</v>
          </cell>
          <cell r="BN247">
            <v>43370.402557870373</v>
          </cell>
          <cell r="BO247" t="str">
            <v>CARGUE 0</v>
          </cell>
          <cell r="BP247" t="str">
            <v>Cargue en cero</v>
          </cell>
          <cell r="BQ247" t="str">
            <v>SI</v>
          </cell>
          <cell r="BR247" t="str">
            <v>Vacio</v>
          </cell>
          <cell r="BS247" t="str">
            <v>Vacio</v>
          </cell>
          <cell r="BT247" t="str">
            <v>Vacio</v>
          </cell>
          <cell r="BU247" t="str">
            <v>Vacio</v>
          </cell>
          <cell r="BV247">
            <v>43370.401099537034</v>
          </cell>
          <cell r="BW247" t="str">
            <v>CARGUE 0</v>
          </cell>
          <cell r="BX247" t="str">
            <v>Cargue en cero</v>
          </cell>
          <cell r="BY247" t="str">
            <v>SI</v>
          </cell>
          <cell r="BZ247">
            <v>43370.401550925926</v>
          </cell>
          <cell r="CA247" t="str">
            <v>CARGUE 0</v>
          </cell>
          <cell r="CB247" t="str">
            <v>Cargue en cero</v>
          </cell>
          <cell r="CC247" t="str">
            <v>SI</v>
          </cell>
          <cell r="CD247" t="str">
            <v>Vacio</v>
          </cell>
          <cell r="CE247" t="str">
            <v>Vacio</v>
          </cell>
          <cell r="CF247" t="str">
            <v>Vacio</v>
          </cell>
          <cell r="CG247" t="str">
            <v>Vacio</v>
          </cell>
          <cell r="CH247">
            <v>43348.333368055559</v>
          </cell>
          <cell r="CI247" t="str">
            <v>CARGUE 0</v>
          </cell>
          <cell r="CJ247" t="str">
            <v>Cargue en cero</v>
          </cell>
          <cell r="CK247" t="str">
            <v>SI</v>
          </cell>
          <cell r="CL247" t="str">
            <v>Vacio</v>
          </cell>
          <cell r="CM247" t="str">
            <v>Vacio</v>
          </cell>
          <cell r="CN247" t="str">
            <v>Vacio</v>
          </cell>
          <cell r="CO247" t="str">
            <v>Vacio</v>
          </cell>
          <cell r="CP247" t="str">
            <v>Vacio</v>
          </cell>
          <cell r="CQ247" t="str">
            <v>Vacio</v>
          </cell>
          <cell r="CR247" t="str">
            <v>Vacio</v>
          </cell>
          <cell r="CS247" t="str">
            <v>Vacio</v>
          </cell>
          <cell r="CT247" t="str">
            <v>Vacio</v>
          </cell>
          <cell r="CU247" t="str">
            <v>Vacio</v>
          </cell>
          <cell r="CV247" t="str">
            <v>Vacio</v>
          </cell>
          <cell r="CW247" t="str">
            <v>Vacio</v>
          </cell>
        </row>
        <row r="248">
          <cell r="A248">
            <v>3830</v>
          </cell>
          <cell r="B248" t="str">
            <v>CORPORACION UNIVERSAL DE INVESTIGACION Y TECNOLOGIA -CORUNIVERSITEC-</v>
          </cell>
          <cell r="C248" t="str">
            <v>PRIVADA</v>
          </cell>
          <cell r="D248" t="str">
            <v>Institución Tecnológica</v>
          </cell>
          <cell r="E248" t="str">
            <v>Vacio</v>
          </cell>
          <cell r="F248">
            <v>43230.718495370369</v>
          </cell>
          <cell r="G248">
            <v>259</v>
          </cell>
          <cell r="H248" t="str">
            <v>Validado Correctamente</v>
          </cell>
          <cell r="I248" t="str">
            <v>NO</v>
          </cell>
          <cell r="J248" t="str">
            <v>Vacio</v>
          </cell>
          <cell r="K248" t="str">
            <v>Vacio</v>
          </cell>
          <cell r="L248" t="str">
            <v>Vacio</v>
          </cell>
          <cell r="M248" t="str">
            <v>Vacio</v>
          </cell>
          <cell r="N248" t="str">
            <v>Vacio</v>
          </cell>
          <cell r="O248" t="str">
            <v>Vacio</v>
          </cell>
          <cell r="P248" t="str">
            <v>Vacio</v>
          </cell>
          <cell r="Q248" t="str">
            <v>Vacio</v>
          </cell>
          <cell r="R248" t="str">
            <v>Vacio</v>
          </cell>
          <cell r="S248" t="str">
            <v>Vacio</v>
          </cell>
          <cell r="T248" t="str">
            <v>Vacio</v>
          </cell>
          <cell r="U248" t="str">
            <v>Vacio</v>
          </cell>
          <cell r="V248" t="str">
            <v>Vacio</v>
          </cell>
          <cell r="W248" t="str">
            <v>Vacio</v>
          </cell>
          <cell r="X248" t="str">
            <v>Vacio</v>
          </cell>
          <cell r="Y248" t="str">
            <v>Vacio</v>
          </cell>
          <cell r="Z248" t="str">
            <v>Vacio</v>
          </cell>
          <cell r="AA248" t="str">
            <v>Vacio</v>
          </cell>
          <cell r="AB248" t="str">
            <v>Vacio</v>
          </cell>
          <cell r="AC248" t="str">
            <v>Vacio</v>
          </cell>
          <cell r="AD248" t="str">
            <v>Vacio</v>
          </cell>
          <cell r="AE248" t="str">
            <v>Vacio</v>
          </cell>
          <cell r="AF248" t="str">
            <v>Vacio</v>
          </cell>
          <cell r="AG248" t="str">
            <v>Vacio</v>
          </cell>
          <cell r="AH248" t="str">
            <v>Vacio</v>
          </cell>
          <cell r="AI248" t="str">
            <v>Vacio</v>
          </cell>
          <cell r="AJ248" t="str">
            <v>Vacio</v>
          </cell>
          <cell r="AK248" t="str">
            <v>Vacio</v>
          </cell>
          <cell r="AL248" t="str">
            <v>Vacio</v>
          </cell>
          <cell r="AM248" t="str">
            <v>Vacio</v>
          </cell>
          <cell r="AN248" t="str">
            <v>Vacio</v>
          </cell>
          <cell r="AO248" t="str">
            <v>Vacio</v>
          </cell>
          <cell r="AP248" t="str">
            <v>Vacio</v>
          </cell>
          <cell r="AQ248" t="str">
            <v>Vacio</v>
          </cell>
          <cell r="AR248" t="str">
            <v>Vacio</v>
          </cell>
          <cell r="AS248" t="str">
            <v>Vacio</v>
          </cell>
          <cell r="AT248" t="str">
            <v>Vacio</v>
          </cell>
          <cell r="AU248" t="str">
            <v>Vacio</v>
          </cell>
          <cell r="AV248" t="str">
            <v>Vacio</v>
          </cell>
          <cell r="AW248" t="str">
            <v>Vacio</v>
          </cell>
          <cell r="AX248" t="str">
            <v>Vacio</v>
          </cell>
          <cell r="AY248" t="str">
            <v>Vacio</v>
          </cell>
          <cell r="AZ248" t="str">
            <v>Vacio</v>
          </cell>
          <cell r="BA248" t="str">
            <v>Vacio</v>
          </cell>
          <cell r="BB248" t="str">
            <v>Vacio</v>
          </cell>
          <cell r="BC248" t="str">
            <v>Vacio</v>
          </cell>
          <cell r="BD248" t="str">
            <v>Vacio</v>
          </cell>
          <cell r="BE248" t="str">
            <v>Vacio</v>
          </cell>
          <cell r="BF248" t="str">
            <v>Vacio</v>
          </cell>
          <cell r="BG248" t="str">
            <v>Vacio</v>
          </cell>
          <cell r="BH248" t="str">
            <v>Vacio</v>
          </cell>
          <cell r="BI248" t="str">
            <v>Vacio</v>
          </cell>
          <cell r="BJ248" t="str">
            <v>Vacio</v>
          </cell>
          <cell r="BK248" t="str">
            <v>Vacio</v>
          </cell>
          <cell r="BL248" t="str">
            <v>Vacio</v>
          </cell>
          <cell r="BM248" t="str">
            <v>Vacio</v>
          </cell>
          <cell r="BN248" t="str">
            <v>Vacio</v>
          </cell>
          <cell r="BO248" t="str">
            <v>Vacio</v>
          </cell>
          <cell r="BP248" t="str">
            <v>Vacio</v>
          </cell>
          <cell r="BQ248" t="str">
            <v>Vacio</v>
          </cell>
          <cell r="BR248" t="str">
            <v>Vacio</v>
          </cell>
          <cell r="BS248" t="str">
            <v>Vacio</v>
          </cell>
          <cell r="BT248" t="str">
            <v>Vacio</v>
          </cell>
          <cell r="BU248" t="str">
            <v>Vacio</v>
          </cell>
          <cell r="BV248" t="str">
            <v>Vacio</v>
          </cell>
          <cell r="BW248" t="str">
            <v>Vacio</v>
          </cell>
          <cell r="BX248" t="str">
            <v>Vacio</v>
          </cell>
          <cell r="BY248" t="str">
            <v>Vacio</v>
          </cell>
          <cell r="BZ248" t="str">
            <v>Vacio</v>
          </cell>
          <cell r="CA248" t="str">
            <v>Vacio</v>
          </cell>
          <cell r="CB248" t="str">
            <v>Vacio</v>
          </cell>
          <cell r="CC248" t="str">
            <v>Vacio</v>
          </cell>
          <cell r="CD248" t="str">
            <v>Vacio</v>
          </cell>
          <cell r="CE248" t="str">
            <v>Vacio</v>
          </cell>
          <cell r="CF248" t="str">
            <v>Vacio</v>
          </cell>
          <cell r="CG248" t="str">
            <v>Vacio</v>
          </cell>
          <cell r="CH248" t="str">
            <v>Vacio</v>
          </cell>
          <cell r="CI248" t="str">
            <v>Vacio</v>
          </cell>
          <cell r="CJ248" t="str">
            <v>Vacio</v>
          </cell>
          <cell r="CK248" t="str">
            <v>Vacio</v>
          </cell>
          <cell r="CL248" t="str">
            <v>Vacio</v>
          </cell>
          <cell r="CM248" t="str">
            <v>Vacio</v>
          </cell>
          <cell r="CN248" t="str">
            <v>Vacio</v>
          </cell>
          <cell r="CO248" t="str">
            <v>Vacio</v>
          </cell>
          <cell r="CP248" t="str">
            <v>Vacio</v>
          </cell>
          <cell r="CQ248" t="str">
            <v>Vacio</v>
          </cell>
          <cell r="CR248" t="str">
            <v>Vacio</v>
          </cell>
          <cell r="CS248" t="str">
            <v>Vacio</v>
          </cell>
          <cell r="CT248" t="str">
            <v>Vacio</v>
          </cell>
          <cell r="CU248" t="str">
            <v>Vacio</v>
          </cell>
          <cell r="CV248" t="str">
            <v>Vacio</v>
          </cell>
          <cell r="CW248" t="str">
            <v>Vacio</v>
          </cell>
        </row>
        <row r="249">
          <cell r="A249">
            <v>3831</v>
          </cell>
          <cell r="B249" t="str">
            <v>CORPORACION UNIVERSITARIA COMFACAUCA - UNICOMFACAUCA</v>
          </cell>
          <cell r="C249" t="str">
            <v>PRIVADA</v>
          </cell>
          <cell r="D249" t="str">
            <v>Institución Universitaria/Escuela Tecnológica</v>
          </cell>
          <cell r="E249" t="str">
            <v>Vacio</v>
          </cell>
          <cell r="F249">
            <v>43167.653958333336</v>
          </cell>
          <cell r="G249">
            <v>649</v>
          </cell>
          <cell r="H249" t="str">
            <v>Validado Correctamente</v>
          </cell>
          <cell r="I249" t="str">
            <v>NO</v>
          </cell>
          <cell r="J249">
            <v>43258.65</v>
          </cell>
          <cell r="K249">
            <v>630</v>
          </cell>
          <cell r="L249" t="str">
            <v>Validado Correctamente</v>
          </cell>
          <cell r="M249" t="str">
            <v>NO</v>
          </cell>
          <cell r="N249">
            <v>43258.672002314815</v>
          </cell>
          <cell r="O249">
            <v>537</v>
          </cell>
          <cell r="P249" t="str">
            <v>Validado Correctamente</v>
          </cell>
          <cell r="Q249" t="str">
            <v>NO</v>
          </cell>
          <cell r="R249">
            <v>43322.5937037037</v>
          </cell>
          <cell r="S249">
            <v>2562</v>
          </cell>
          <cell r="T249" t="str">
            <v>Validado Correctamente</v>
          </cell>
          <cell r="U249" t="str">
            <v>SI</v>
          </cell>
          <cell r="V249">
            <v>43424.5231712963</v>
          </cell>
          <cell r="W249">
            <v>227</v>
          </cell>
          <cell r="X249" t="str">
            <v>Validado Correctamente</v>
          </cell>
          <cell r="Y249" t="str">
            <v>SI</v>
          </cell>
          <cell r="Z249" t="str">
            <v>Vacio</v>
          </cell>
          <cell r="AA249" t="str">
            <v>Vacio</v>
          </cell>
          <cell r="AB249" t="str">
            <v>Vacio</v>
          </cell>
          <cell r="AC249" t="str">
            <v>Vacio</v>
          </cell>
          <cell r="AD249">
            <v>43259.710451388892</v>
          </cell>
          <cell r="AE249">
            <v>1</v>
          </cell>
          <cell r="AF249" t="str">
            <v>Validado Correctamente</v>
          </cell>
          <cell r="AG249" t="str">
            <v>NO</v>
          </cell>
          <cell r="AH249">
            <v>43440.427685185183</v>
          </cell>
          <cell r="AI249">
            <v>169</v>
          </cell>
          <cell r="AJ249" t="str">
            <v>Validado Correctamente</v>
          </cell>
          <cell r="AK249" t="str">
            <v>SI</v>
          </cell>
          <cell r="AL249">
            <v>43265.45107638889</v>
          </cell>
          <cell r="AM249">
            <v>12</v>
          </cell>
          <cell r="AN249" t="str">
            <v>Validado Correctamente</v>
          </cell>
          <cell r="AO249" t="str">
            <v>NO</v>
          </cell>
          <cell r="AP249">
            <v>43265.45108796296</v>
          </cell>
          <cell r="AQ249">
            <v>22</v>
          </cell>
          <cell r="AR249" t="str">
            <v>Validado Correctamente</v>
          </cell>
          <cell r="AS249" t="str">
            <v>NO</v>
          </cell>
          <cell r="AT249">
            <v>43265.45108796296</v>
          </cell>
          <cell r="AU249">
            <v>5</v>
          </cell>
          <cell r="AV249" t="str">
            <v>Validado Correctamente</v>
          </cell>
          <cell r="AW249" t="str">
            <v>NO</v>
          </cell>
          <cell r="AX249">
            <v>43297.708738425928</v>
          </cell>
          <cell r="AY249">
            <v>31</v>
          </cell>
          <cell r="AZ249" t="str">
            <v>Validado Correctamente</v>
          </cell>
          <cell r="BA249" t="str">
            <v>SI</v>
          </cell>
          <cell r="BB249">
            <v>43265.482476851852</v>
          </cell>
          <cell r="BC249">
            <v>1</v>
          </cell>
          <cell r="BD249" t="str">
            <v>Validado Correctamente</v>
          </cell>
          <cell r="BE249" t="str">
            <v>NO</v>
          </cell>
          <cell r="BF249">
            <v>43265.514097222222</v>
          </cell>
          <cell r="BG249">
            <v>3</v>
          </cell>
          <cell r="BH249" t="str">
            <v>Validado Correctamente</v>
          </cell>
          <cell r="BI249" t="str">
            <v>NO</v>
          </cell>
          <cell r="BJ249">
            <v>43265.412291666667</v>
          </cell>
          <cell r="BK249" t="str">
            <v>CARGUE 0</v>
          </cell>
          <cell r="BL249" t="str">
            <v>Cargue en cero</v>
          </cell>
          <cell r="BM249" t="str">
            <v>NO</v>
          </cell>
          <cell r="BN249">
            <v>43265.447048611109</v>
          </cell>
          <cell r="BO249">
            <v>9</v>
          </cell>
          <cell r="BP249" t="str">
            <v>Validado Correctamente</v>
          </cell>
          <cell r="BQ249" t="str">
            <v>NO</v>
          </cell>
          <cell r="BR249">
            <v>43265.482534722221</v>
          </cell>
          <cell r="BS249">
            <v>23</v>
          </cell>
          <cell r="BT249" t="str">
            <v>Validado Correctamente</v>
          </cell>
          <cell r="BU249" t="str">
            <v>NO</v>
          </cell>
          <cell r="BV249">
            <v>43259.363368055558</v>
          </cell>
          <cell r="BW249">
            <v>134</v>
          </cell>
          <cell r="BX249" t="str">
            <v>Validado Correctamente</v>
          </cell>
          <cell r="BY249" t="str">
            <v>NO</v>
          </cell>
          <cell r="BZ249">
            <v>43327.566018518519</v>
          </cell>
          <cell r="CA249">
            <v>24</v>
          </cell>
          <cell r="CB249" t="str">
            <v>Validado Correctamente</v>
          </cell>
          <cell r="CC249" t="str">
            <v>SI</v>
          </cell>
          <cell r="CD249">
            <v>43236.735219907408</v>
          </cell>
          <cell r="CE249">
            <v>1</v>
          </cell>
          <cell r="CF249" t="str">
            <v>Validado Correctamente</v>
          </cell>
          <cell r="CG249" t="str">
            <v>NO</v>
          </cell>
          <cell r="CH249">
            <v>43259.394884259258</v>
          </cell>
          <cell r="CI249">
            <v>1</v>
          </cell>
          <cell r="CJ249" t="str">
            <v>Validado Correctamente</v>
          </cell>
          <cell r="CK249" t="str">
            <v>NO</v>
          </cell>
          <cell r="CL249">
            <v>43265.630462962959</v>
          </cell>
          <cell r="CM249">
            <v>1</v>
          </cell>
          <cell r="CN249" t="str">
            <v>Validado Correctamente</v>
          </cell>
          <cell r="CO249" t="str">
            <v>NO</v>
          </cell>
          <cell r="CP249">
            <v>43259.43074074074</v>
          </cell>
          <cell r="CQ249">
            <v>1</v>
          </cell>
          <cell r="CR249" t="str">
            <v>Validado Correctamente</v>
          </cell>
          <cell r="CS249" t="str">
            <v>NO</v>
          </cell>
          <cell r="CT249">
            <v>43259.469976851855</v>
          </cell>
          <cell r="CU249">
            <v>36</v>
          </cell>
          <cell r="CV249" t="str">
            <v>Validado Correctamente</v>
          </cell>
          <cell r="CW249" t="str">
            <v>NO</v>
          </cell>
        </row>
        <row r="250">
          <cell r="A250">
            <v>3834</v>
          </cell>
          <cell r="B250" t="str">
            <v>CORPORACION TECNOLOGICA CATOLICA DE OCCIDENTE - TECOC -</v>
          </cell>
          <cell r="C250" t="str">
            <v>PRIVADA</v>
          </cell>
          <cell r="D250" t="str">
            <v>Institución Tecnológica</v>
          </cell>
          <cell r="E250" t="str">
            <v>Vacio</v>
          </cell>
          <cell r="F250">
            <v>43281.372511574074</v>
          </cell>
          <cell r="G250">
            <v>53</v>
          </cell>
          <cell r="H250" t="str">
            <v>Validado Correctamente</v>
          </cell>
          <cell r="I250" t="str">
            <v>Vacio</v>
          </cell>
          <cell r="J250">
            <v>43281.372928240744</v>
          </cell>
          <cell r="K250">
            <v>53</v>
          </cell>
          <cell r="L250" t="str">
            <v>Validado Correctamente</v>
          </cell>
          <cell r="M250" t="str">
            <v>Vacio</v>
          </cell>
          <cell r="N250">
            <v>43281.373136574075</v>
          </cell>
          <cell r="O250">
            <v>53</v>
          </cell>
          <cell r="P250" t="str">
            <v>Validado Correctamente</v>
          </cell>
          <cell r="Q250" t="str">
            <v>Vacio</v>
          </cell>
          <cell r="R250">
            <v>43281.37327546296</v>
          </cell>
          <cell r="S250">
            <v>215</v>
          </cell>
          <cell r="T250" t="str">
            <v>Validado Correctamente</v>
          </cell>
          <cell r="U250" t="str">
            <v>Vacio</v>
          </cell>
          <cell r="V250">
            <v>43279.413865740738</v>
          </cell>
          <cell r="W250">
            <v>9</v>
          </cell>
          <cell r="X250" t="str">
            <v>Validado Correctamente</v>
          </cell>
          <cell r="Y250" t="str">
            <v>NO</v>
          </cell>
          <cell r="Z250">
            <v>43037.675439814811</v>
          </cell>
          <cell r="AA250">
            <v>2</v>
          </cell>
          <cell r="AB250" t="str">
            <v>Validado con Errores</v>
          </cell>
          <cell r="AC250" t="str">
            <v>SI</v>
          </cell>
          <cell r="AD250" t="str">
            <v>Vacio</v>
          </cell>
          <cell r="AE250" t="str">
            <v>Vacio</v>
          </cell>
          <cell r="AF250" t="str">
            <v>Vacio</v>
          </cell>
          <cell r="AG250" t="str">
            <v>Vacio</v>
          </cell>
          <cell r="AH250">
            <v>43411.452418981484</v>
          </cell>
          <cell r="AI250">
            <v>37</v>
          </cell>
          <cell r="AJ250" t="str">
            <v>Validado Correctamente</v>
          </cell>
          <cell r="AK250" t="str">
            <v>SI</v>
          </cell>
          <cell r="AL250" t="str">
            <v>Vacio</v>
          </cell>
          <cell r="AM250" t="str">
            <v>Vacio</v>
          </cell>
          <cell r="AN250" t="str">
            <v>Vacio</v>
          </cell>
          <cell r="AO250" t="str">
            <v>Vacio</v>
          </cell>
          <cell r="AP250" t="str">
            <v>Vacio</v>
          </cell>
          <cell r="AQ250" t="str">
            <v>Vacio</v>
          </cell>
          <cell r="AR250" t="str">
            <v>Vacio</v>
          </cell>
          <cell r="AS250" t="str">
            <v>Vacio</v>
          </cell>
          <cell r="AT250" t="str">
            <v>Vacio</v>
          </cell>
          <cell r="AU250" t="str">
            <v>Vacio</v>
          </cell>
          <cell r="AV250" t="str">
            <v>Vacio</v>
          </cell>
          <cell r="AW250" t="str">
            <v>Vacio</v>
          </cell>
          <cell r="AX250" t="str">
            <v>Vacio</v>
          </cell>
          <cell r="AY250" t="str">
            <v>Vacio</v>
          </cell>
          <cell r="AZ250" t="str">
            <v>Vacio</v>
          </cell>
          <cell r="BA250" t="str">
            <v>Vacio</v>
          </cell>
          <cell r="BB250" t="str">
            <v>Vacio</v>
          </cell>
          <cell r="BC250" t="str">
            <v>Vacio</v>
          </cell>
          <cell r="BD250" t="str">
            <v>Vacio</v>
          </cell>
          <cell r="BE250" t="str">
            <v>Vacio</v>
          </cell>
          <cell r="BF250" t="str">
            <v>Vacio</v>
          </cell>
          <cell r="BG250" t="str">
            <v>Vacio</v>
          </cell>
          <cell r="BH250" t="str">
            <v>Vacio</v>
          </cell>
          <cell r="BI250" t="str">
            <v>Vacio</v>
          </cell>
          <cell r="BJ250" t="str">
            <v>Vacio</v>
          </cell>
          <cell r="BK250" t="str">
            <v>Vacio</v>
          </cell>
          <cell r="BL250" t="str">
            <v>Vacio</v>
          </cell>
          <cell r="BM250" t="str">
            <v>Vacio</v>
          </cell>
          <cell r="BN250" t="str">
            <v>Vacio</v>
          </cell>
          <cell r="BO250" t="str">
            <v>Vacio</v>
          </cell>
          <cell r="BP250" t="str">
            <v>Vacio</v>
          </cell>
          <cell r="BQ250" t="str">
            <v>Vacio</v>
          </cell>
          <cell r="BR250" t="str">
            <v>Vacio</v>
          </cell>
          <cell r="BS250" t="str">
            <v>Vacio</v>
          </cell>
          <cell r="BT250" t="str">
            <v>Vacio</v>
          </cell>
          <cell r="BU250" t="str">
            <v>Vacio</v>
          </cell>
          <cell r="BV250" t="str">
            <v>Vacio</v>
          </cell>
          <cell r="BW250" t="str">
            <v>Vacio</v>
          </cell>
          <cell r="BX250" t="str">
            <v>Vacio</v>
          </cell>
          <cell r="BY250" t="str">
            <v>Vacio</v>
          </cell>
          <cell r="BZ250" t="str">
            <v>Vacio</v>
          </cell>
          <cell r="CA250" t="str">
            <v>Vacio</v>
          </cell>
          <cell r="CB250" t="str">
            <v>Vacio</v>
          </cell>
          <cell r="CC250" t="str">
            <v>Vacio</v>
          </cell>
          <cell r="CD250" t="str">
            <v>Vacio</v>
          </cell>
          <cell r="CE250" t="str">
            <v>Vacio</v>
          </cell>
          <cell r="CF250" t="str">
            <v>Vacio</v>
          </cell>
          <cell r="CG250" t="str">
            <v>Vacio</v>
          </cell>
          <cell r="CH250" t="str">
            <v>Vacio</v>
          </cell>
          <cell r="CI250" t="str">
            <v>Vacio</v>
          </cell>
          <cell r="CJ250" t="str">
            <v>Vacio</v>
          </cell>
          <cell r="CK250" t="str">
            <v>Vacio</v>
          </cell>
          <cell r="CL250" t="str">
            <v>Vacio</v>
          </cell>
          <cell r="CM250" t="str">
            <v>Vacio</v>
          </cell>
          <cell r="CN250" t="str">
            <v>Vacio</v>
          </cell>
          <cell r="CO250" t="str">
            <v>Vacio</v>
          </cell>
          <cell r="CP250" t="str">
            <v>Vacio</v>
          </cell>
          <cell r="CQ250" t="str">
            <v>Vacio</v>
          </cell>
          <cell r="CR250" t="str">
            <v>Vacio</v>
          </cell>
          <cell r="CS250" t="str">
            <v>Vacio</v>
          </cell>
          <cell r="CT250" t="str">
            <v>Vacio</v>
          </cell>
          <cell r="CU250" t="str">
            <v>Vacio</v>
          </cell>
          <cell r="CV250" t="str">
            <v>Vacio</v>
          </cell>
          <cell r="CW250" t="str">
            <v>Vacio</v>
          </cell>
        </row>
        <row r="251">
          <cell r="A251">
            <v>3901</v>
          </cell>
          <cell r="B251" t="str">
            <v>ESCUELA DE FORMACION DE INFANTERIA DE MARINA</v>
          </cell>
          <cell r="C251" t="str">
            <v>PUBLICA</v>
          </cell>
          <cell r="D251" t="str">
            <v>Institución Tecnológica</v>
          </cell>
          <cell r="E251" t="str">
            <v>Vacio</v>
          </cell>
          <cell r="F251">
            <v>43265.761423611111</v>
          </cell>
          <cell r="G251">
            <v>76</v>
          </cell>
          <cell r="H251" t="str">
            <v>Validado Correctamente</v>
          </cell>
          <cell r="I251" t="str">
            <v>NO</v>
          </cell>
          <cell r="J251">
            <v>43265.76189814815</v>
          </cell>
          <cell r="K251">
            <v>76</v>
          </cell>
          <cell r="L251" t="str">
            <v>Validado Correctamente</v>
          </cell>
          <cell r="M251" t="str">
            <v>NO</v>
          </cell>
          <cell r="N251">
            <v>43281.728217592594</v>
          </cell>
          <cell r="O251">
            <v>76</v>
          </cell>
          <cell r="P251" t="str">
            <v>Validado Correctamente</v>
          </cell>
          <cell r="Q251" t="str">
            <v>Vacio</v>
          </cell>
          <cell r="R251">
            <v>43266.341458333336</v>
          </cell>
          <cell r="S251">
            <v>322</v>
          </cell>
          <cell r="T251" t="str">
            <v>Validado Correctamente</v>
          </cell>
          <cell r="U251" t="str">
            <v>NO</v>
          </cell>
          <cell r="V251">
            <v>43312.768900462965</v>
          </cell>
          <cell r="W251">
            <v>31</v>
          </cell>
          <cell r="X251" t="str">
            <v>Validado Correctamente</v>
          </cell>
          <cell r="Y251" t="str">
            <v>Vacio</v>
          </cell>
          <cell r="Z251" t="str">
            <v>Vacio</v>
          </cell>
          <cell r="AA251" t="str">
            <v>Vacio</v>
          </cell>
          <cell r="AB251" t="str">
            <v>Vacio</v>
          </cell>
          <cell r="AC251" t="str">
            <v>Vacio</v>
          </cell>
          <cell r="AD251" t="str">
            <v>Vacio</v>
          </cell>
          <cell r="AE251" t="str">
            <v>Vacio</v>
          </cell>
          <cell r="AF251" t="str">
            <v>Vacio</v>
          </cell>
          <cell r="AG251" t="str">
            <v>Vacio</v>
          </cell>
          <cell r="AH251">
            <v>43281.680949074071</v>
          </cell>
          <cell r="AI251">
            <v>64</v>
          </cell>
          <cell r="AJ251" t="str">
            <v>Validado Correctamente</v>
          </cell>
          <cell r="AK251" t="str">
            <v>Vacio</v>
          </cell>
          <cell r="AL251">
            <v>43271.60832175926</v>
          </cell>
          <cell r="AM251">
            <v>2</v>
          </cell>
          <cell r="AN251" t="str">
            <v>Validado Correctamente</v>
          </cell>
          <cell r="AO251" t="str">
            <v>NO</v>
          </cell>
          <cell r="AP251">
            <v>43271.608356481483</v>
          </cell>
          <cell r="AQ251">
            <v>1</v>
          </cell>
          <cell r="AR251" t="str">
            <v>Validado Correctamente</v>
          </cell>
          <cell r="AS251" t="str">
            <v>NO</v>
          </cell>
          <cell r="AT251" t="str">
            <v>Vacio</v>
          </cell>
          <cell r="AU251" t="str">
            <v>Vacio</v>
          </cell>
          <cell r="AV251" t="str">
            <v>Vacio</v>
          </cell>
          <cell r="AW251" t="str">
            <v>Vacio</v>
          </cell>
          <cell r="AX251" t="str">
            <v>Vacio</v>
          </cell>
          <cell r="AY251" t="str">
            <v>Vacio</v>
          </cell>
          <cell r="AZ251" t="str">
            <v>Vacio</v>
          </cell>
          <cell r="BA251" t="str">
            <v>Vacio</v>
          </cell>
          <cell r="BB251" t="str">
            <v>Vacio</v>
          </cell>
          <cell r="BC251" t="str">
            <v>Vacio</v>
          </cell>
          <cell r="BD251" t="str">
            <v>Vacio</v>
          </cell>
          <cell r="BE251" t="str">
            <v>Vacio</v>
          </cell>
          <cell r="BF251" t="str">
            <v>Vacio</v>
          </cell>
          <cell r="BG251" t="str">
            <v>Vacio</v>
          </cell>
          <cell r="BH251" t="str">
            <v>Vacio</v>
          </cell>
          <cell r="BI251" t="str">
            <v>Vacio</v>
          </cell>
          <cell r="BJ251" t="str">
            <v>Vacio</v>
          </cell>
          <cell r="BK251" t="str">
            <v>Vacio</v>
          </cell>
          <cell r="BL251" t="str">
            <v>Vacio</v>
          </cell>
          <cell r="BM251" t="str">
            <v>Vacio</v>
          </cell>
          <cell r="BN251" t="str">
            <v>Vacio</v>
          </cell>
          <cell r="BO251" t="str">
            <v>Vacio</v>
          </cell>
          <cell r="BP251" t="str">
            <v>Vacio</v>
          </cell>
          <cell r="BQ251" t="str">
            <v>Vacio</v>
          </cell>
          <cell r="BR251">
            <v>43265.49386574074</v>
          </cell>
          <cell r="BS251">
            <v>5</v>
          </cell>
          <cell r="BT251" t="str">
            <v>Validado Correctamente</v>
          </cell>
          <cell r="BU251" t="str">
            <v>NO</v>
          </cell>
          <cell r="BV251" t="str">
            <v>Vacio</v>
          </cell>
          <cell r="BW251" t="str">
            <v>Vacio</v>
          </cell>
          <cell r="BX251" t="str">
            <v>Vacio</v>
          </cell>
          <cell r="BY251" t="str">
            <v>Vacio</v>
          </cell>
          <cell r="BZ251" t="str">
            <v>Vacio</v>
          </cell>
          <cell r="CA251" t="str">
            <v>Vacio</v>
          </cell>
          <cell r="CB251" t="str">
            <v>Vacio</v>
          </cell>
          <cell r="CC251" t="str">
            <v>Vacio</v>
          </cell>
          <cell r="CD251" t="str">
            <v>Vacio</v>
          </cell>
          <cell r="CE251" t="str">
            <v>Vacio</v>
          </cell>
          <cell r="CF251" t="str">
            <v>Vacio</v>
          </cell>
          <cell r="CG251" t="str">
            <v>Vacio</v>
          </cell>
          <cell r="CH251" t="str">
            <v>Vacio</v>
          </cell>
          <cell r="CI251" t="str">
            <v>Vacio</v>
          </cell>
          <cell r="CJ251" t="str">
            <v>Vacio</v>
          </cell>
          <cell r="CK251" t="str">
            <v>Vacio</v>
          </cell>
          <cell r="CL251" t="str">
            <v>Vacio</v>
          </cell>
          <cell r="CM251" t="str">
            <v>Vacio</v>
          </cell>
          <cell r="CN251" t="str">
            <v>Vacio</v>
          </cell>
          <cell r="CO251" t="str">
            <v>Vacio</v>
          </cell>
          <cell r="CP251" t="str">
            <v>Vacio</v>
          </cell>
          <cell r="CQ251" t="str">
            <v>Vacio</v>
          </cell>
          <cell r="CR251" t="str">
            <v>Vacio</v>
          </cell>
          <cell r="CS251" t="str">
            <v>Vacio</v>
          </cell>
          <cell r="CT251" t="str">
            <v>Vacio</v>
          </cell>
          <cell r="CU251" t="str">
            <v>Vacio</v>
          </cell>
          <cell r="CV251" t="str">
            <v>Vacio</v>
          </cell>
          <cell r="CW251" t="str">
            <v>Vacio</v>
          </cell>
        </row>
        <row r="252">
          <cell r="A252">
            <v>3902</v>
          </cell>
          <cell r="B252" t="str">
            <v>ESCUELA  MILITAR DE SUBOFICIALES SARGENTO INOCENCIO CHINCA</v>
          </cell>
          <cell r="C252" t="str">
            <v>PUBLICA</v>
          </cell>
          <cell r="D252" t="str">
            <v>Institución Tecnológica</v>
          </cell>
          <cell r="E252" t="str">
            <v>Vacio</v>
          </cell>
          <cell r="F252">
            <v>43329.482800925929</v>
          </cell>
          <cell r="G252">
            <v>2240</v>
          </cell>
          <cell r="H252" t="str">
            <v>Validado Correctamente</v>
          </cell>
          <cell r="I252" t="str">
            <v>SI</v>
          </cell>
          <cell r="J252">
            <v>43329.498437499999</v>
          </cell>
          <cell r="K252">
            <v>1708</v>
          </cell>
          <cell r="L252" t="str">
            <v>Validado Correctamente</v>
          </cell>
          <cell r="M252" t="str">
            <v>SI</v>
          </cell>
          <cell r="N252">
            <v>43281.80704861111</v>
          </cell>
          <cell r="O252">
            <v>1429</v>
          </cell>
          <cell r="P252" t="str">
            <v>Validado Correctamente</v>
          </cell>
          <cell r="Q252" t="str">
            <v>Vacio</v>
          </cell>
          <cell r="R252">
            <v>43298.380567129629</v>
          </cell>
          <cell r="S252">
            <v>5321</v>
          </cell>
          <cell r="T252" t="str">
            <v>Validado Correctamente</v>
          </cell>
          <cell r="U252" t="str">
            <v>SI</v>
          </cell>
          <cell r="V252">
            <v>43210.436377314814</v>
          </cell>
          <cell r="W252">
            <v>1231</v>
          </cell>
          <cell r="X252" t="str">
            <v>Validado Correctamente</v>
          </cell>
          <cell r="Y252" t="str">
            <v>NO</v>
          </cell>
          <cell r="Z252">
            <v>43078.636203703703</v>
          </cell>
          <cell r="AA252">
            <v>5</v>
          </cell>
          <cell r="AB252" t="str">
            <v>Validado Correctamente</v>
          </cell>
          <cell r="AC252" t="str">
            <v>SI</v>
          </cell>
          <cell r="AD252" t="str">
            <v>Vacio</v>
          </cell>
          <cell r="AE252" t="str">
            <v>Vacio</v>
          </cell>
          <cell r="AF252" t="str">
            <v>Vacio</v>
          </cell>
          <cell r="AG252" t="str">
            <v>Vacio</v>
          </cell>
          <cell r="AH252">
            <v>43362.637696759259</v>
          </cell>
          <cell r="AI252">
            <v>141</v>
          </cell>
          <cell r="AJ252" t="str">
            <v>Validado Correctamente</v>
          </cell>
          <cell r="AK252" t="str">
            <v>SI</v>
          </cell>
          <cell r="AL252">
            <v>43266.49728009259</v>
          </cell>
          <cell r="AM252">
            <v>3</v>
          </cell>
          <cell r="AN252" t="str">
            <v>Validado Correctamente</v>
          </cell>
          <cell r="AO252" t="str">
            <v>NO</v>
          </cell>
          <cell r="AP252">
            <v>43266.39634259259</v>
          </cell>
          <cell r="AQ252" t="str">
            <v>CARGUE 0</v>
          </cell>
          <cell r="AR252" t="str">
            <v>Cargue en cero</v>
          </cell>
          <cell r="AS252" t="str">
            <v>NO</v>
          </cell>
          <cell r="AT252">
            <v>43281.337581018517</v>
          </cell>
          <cell r="AU252" t="str">
            <v>CARGUE 0</v>
          </cell>
          <cell r="AV252" t="str">
            <v>Cargue en cero</v>
          </cell>
          <cell r="AW252" t="str">
            <v>Vacio</v>
          </cell>
          <cell r="AX252">
            <v>43266.396805555552</v>
          </cell>
          <cell r="AY252" t="str">
            <v>CARGUE 0</v>
          </cell>
          <cell r="AZ252" t="str">
            <v>Cargue en cero</v>
          </cell>
          <cell r="BA252" t="str">
            <v>NO</v>
          </cell>
          <cell r="BB252">
            <v>43266.396944444445</v>
          </cell>
          <cell r="BC252" t="str">
            <v>CARGUE 0</v>
          </cell>
          <cell r="BD252" t="str">
            <v>Cargue en cero</v>
          </cell>
          <cell r="BE252" t="str">
            <v>NO</v>
          </cell>
          <cell r="BF252">
            <v>43266.397060185183</v>
          </cell>
          <cell r="BG252" t="str">
            <v>CARGUE 0</v>
          </cell>
          <cell r="BH252" t="str">
            <v>Cargue en cero</v>
          </cell>
          <cell r="BI252" t="str">
            <v>NO</v>
          </cell>
          <cell r="BJ252">
            <v>43266.397129629629</v>
          </cell>
          <cell r="BK252" t="str">
            <v>CARGUE 0</v>
          </cell>
          <cell r="BL252" t="str">
            <v>Cargue en cero</v>
          </cell>
          <cell r="BM252" t="str">
            <v>NO</v>
          </cell>
          <cell r="BN252">
            <v>43266.396157407406</v>
          </cell>
          <cell r="BO252" t="str">
            <v>CARGUE 0</v>
          </cell>
          <cell r="BP252" t="str">
            <v>Cargue en cero</v>
          </cell>
          <cell r="BQ252" t="str">
            <v>NO</v>
          </cell>
          <cell r="BR252">
            <v>43281.754537037035</v>
          </cell>
          <cell r="BS252">
            <v>2</v>
          </cell>
          <cell r="BT252" t="str">
            <v>Validado Correctamente</v>
          </cell>
          <cell r="BU252" t="str">
            <v>Vacio</v>
          </cell>
          <cell r="BV252">
            <v>43281.385462962964</v>
          </cell>
          <cell r="BW252">
            <v>25</v>
          </cell>
          <cell r="BX252" t="str">
            <v>Validado Correctamente</v>
          </cell>
          <cell r="BY252" t="str">
            <v>Vacio</v>
          </cell>
          <cell r="BZ252">
            <v>43265.730185185188</v>
          </cell>
          <cell r="CA252" t="str">
            <v>CARGUE 0</v>
          </cell>
          <cell r="CB252" t="str">
            <v>Cargue en cero</v>
          </cell>
          <cell r="CC252" t="str">
            <v>NO</v>
          </cell>
          <cell r="CD252">
            <v>43265.730115740742</v>
          </cell>
          <cell r="CE252" t="str">
            <v>CARGUE 0</v>
          </cell>
          <cell r="CF252" t="str">
            <v>Cargue en cero</v>
          </cell>
          <cell r="CG252" t="str">
            <v>NO</v>
          </cell>
          <cell r="CH252">
            <v>43265.730023148149</v>
          </cell>
          <cell r="CI252" t="str">
            <v>CARGUE 0</v>
          </cell>
          <cell r="CJ252" t="str">
            <v>Cargue en cero</v>
          </cell>
          <cell r="CK252" t="str">
            <v>NO</v>
          </cell>
          <cell r="CL252">
            <v>43265.730370370373</v>
          </cell>
          <cell r="CM252" t="str">
            <v>CARGUE 0</v>
          </cell>
          <cell r="CN252" t="str">
            <v>Cargue en cero</v>
          </cell>
          <cell r="CO252" t="str">
            <v>NO</v>
          </cell>
          <cell r="CP252">
            <v>43265.730243055557</v>
          </cell>
          <cell r="CQ252" t="str">
            <v>CARGUE 0</v>
          </cell>
          <cell r="CR252" t="str">
            <v>Cargue en cero</v>
          </cell>
          <cell r="CS252" t="str">
            <v>NO</v>
          </cell>
          <cell r="CT252">
            <v>43265.730451388888</v>
          </cell>
          <cell r="CU252" t="str">
            <v>CARGUE 0</v>
          </cell>
          <cell r="CV252" t="str">
            <v>Cargue en cero</v>
          </cell>
          <cell r="CW252" t="str">
            <v>NO</v>
          </cell>
        </row>
        <row r="253">
          <cell r="A253">
            <v>4101</v>
          </cell>
          <cell r="B253" t="str">
            <v>INSTITUTO DE EDUCACION TECNICA PROFESIONAL DE ROLDANILLO</v>
          </cell>
          <cell r="C253" t="str">
            <v>PUBLICA</v>
          </cell>
          <cell r="D253" t="str">
            <v>Institución Técnica Profesional</v>
          </cell>
          <cell r="E253" t="str">
            <v>Vacio</v>
          </cell>
          <cell r="F253">
            <v>43276.480138888888</v>
          </cell>
          <cell r="G253">
            <v>1483</v>
          </cell>
          <cell r="H253" t="str">
            <v>Validado Correctamente</v>
          </cell>
          <cell r="I253" t="str">
            <v>NO</v>
          </cell>
          <cell r="J253">
            <v>43276.616631944446</v>
          </cell>
          <cell r="K253">
            <v>1482</v>
          </cell>
          <cell r="L253" t="str">
            <v>Validado Correctamente</v>
          </cell>
          <cell r="M253" t="str">
            <v>NO</v>
          </cell>
          <cell r="N253">
            <v>43308.597824074073</v>
          </cell>
          <cell r="O253">
            <v>1469</v>
          </cell>
          <cell r="P253" t="str">
            <v>Validado Correctamente</v>
          </cell>
          <cell r="Q253" t="str">
            <v>SI</v>
          </cell>
          <cell r="R253">
            <v>43339.454004629632</v>
          </cell>
          <cell r="S253">
            <v>2332</v>
          </cell>
          <cell r="T253" t="str">
            <v>Validado Correctamente</v>
          </cell>
          <cell r="U253" t="str">
            <v>SI</v>
          </cell>
          <cell r="V253">
            <v>43214.410115740742</v>
          </cell>
          <cell r="W253">
            <v>541</v>
          </cell>
          <cell r="X253" t="str">
            <v>Validado con Errores</v>
          </cell>
          <cell r="Y253" t="str">
            <v>NO</v>
          </cell>
          <cell r="Z253">
            <v>42993.750636574077</v>
          </cell>
          <cell r="AA253">
            <v>29</v>
          </cell>
          <cell r="AB253" t="str">
            <v>Validado Correctamente</v>
          </cell>
          <cell r="AC253" t="str">
            <v>Vacio</v>
          </cell>
          <cell r="AD253">
            <v>43277.426944444444</v>
          </cell>
          <cell r="AE253">
            <v>1</v>
          </cell>
          <cell r="AF253" t="str">
            <v>Validado Correctamente</v>
          </cell>
          <cell r="AG253" t="str">
            <v>NO</v>
          </cell>
          <cell r="AH253">
            <v>43278.758518518516</v>
          </cell>
          <cell r="AI253">
            <v>237</v>
          </cell>
          <cell r="AJ253" t="str">
            <v>Validado Correctamente</v>
          </cell>
          <cell r="AK253" t="str">
            <v>NO</v>
          </cell>
          <cell r="AL253">
            <v>43278.746099537035</v>
          </cell>
          <cell r="AM253" t="str">
            <v>CARGUE 0</v>
          </cell>
          <cell r="AN253" t="str">
            <v>Cargue en cero</v>
          </cell>
          <cell r="AO253" t="str">
            <v>NO</v>
          </cell>
          <cell r="AP253">
            <v>43278.745995370373</v>
          </cell>
          <cell r="AQ253" t="str">
            <v>CARGUE 0</v>
          </cell>
          <cell r="AR253" t="str">
            <v>Cargue en cero</v>
          </cell>
          <cell r="AS253" t="str">
            <v>NO</v>
          </cell>
          <cell r="AT253" t="str">
            <v>Vacio</v>
          </cell>
          <cell r="AU253" t="str">
            <v>Vacio</v>
          </cell>
          <cell r="AV253" t="str">
            <v>Vacio</v>
          </cell>
          <cell r="AW253" t="str">
            <v>Vacio</v>
          </cell>
          <cell r="AX253">
            <v>43278.746249999997</v>
          </cell>
          <cell r="AY253" t="str">
            <v>CARGUE 0</v>
          </cell>
          <cell r="AZ253" t="str">
            <v>Cargue en cero</v>
          </cell>
          <cell r="BA253" t="str">
            <v>NO</v>
          </cell>
          <cell r="BB253">
            <v>43278.74628472222</v>
          </cell>
          <cell r="BC253" t="str">
            <v>CARGUE 0</v>
          </cell>
          <cell r="BD253" t="str">
            <v>Cargue en cero</v>
          </cell>
          <cell r="BE253" t="str">
            <v>NO</v>
          </cell>
          <cell r="BF253">
            <v>43278.746342592596</v>
          </cell>
          <cell r="BG253" t="str">
            <v>CARGUE 0</v>
          </cell>
          <cell r="BH253" t="str">
            <v>Cargue en cero</v>
          </cell>
          <cell r="BI253" t="str">
            <v>NO</v>
          </cell>
          <cell r="BJ253" t="str">
            <v>Vacio</v>
          </cell>
          <cell r="BK253" t="str">
            <v>Vacio</v>
          </cell>
          <cell r="BL253" t="str">
            <v>Vacio</v>
          </cell>
          <cell r="BM253" t="str">
            <v>Vacio</v>
          </cell>
          <cell r="BN253">
            <v>43278.745798611111</v>
          </cell>
          <cell r="BO253" t="str">
            <v>CARGUE 0</v>
          </cell>
          <cell r="BP253" t="str">
            <v>Cargue en cero</v>
          </cell>
          <cell r="BQ253" t="str">
            <v>NO</v>
          </cell>
          <cell r="BR253" t="str">
            <v>Vacio</v>
          </cell>
          <cell r="BS253" t="str">
            <v>Vacio</v>
          </cell>
          <cell r="BT253" t="str">
            <v>Vacio</v>
          </cell>
          <cell r="BU253" t="str">
            <v>Vacio</v>
          </cell>
          <cell r="BV253">
            <v>43278.768310185187</v>
          </cell>
          <cell r="BW253">
            <v>80</v>
          </cell>
          <cell r="BX253" t="str">
            <v>Validado Correctamente</v>
          </cell>
          <cell r="BY253" t="str">
            <v>NO</v>
          </cell>
          <cell r="BZ253" t="str">
            <v>Vacio</v>
          </cell>
          <cell r="CA253" t="str">
            <v>Vacio</v>
          </cell>
          <cell r="CB253" t="str">
            <v>Vacio</v>
          </cell>
          <cell r="CC253" t="str">
            <v>Vacio</v>
          </cell>
          <cell r="CD253" t="str">
            <v>Vacio</v>
          </cell>
          <cell r="CE253" t="str">
            <v>Vacio</v>
          </cell>
          <cell r="CF253" t="str">
            <v>Vacio</v>
          </cell>
          <cell r="CG253" t="str">
            <v>Vacio</v>
          </cell>
          <cell r="CH253">
            <v>43278.76834490741</v>
          </cell>
          <cell r="CI253">
            <v>5</v>
          </cell>
          <cell r="CJ253" t="str">
            <v>Validado Correctamente</v>
          </cell>
          <cell r="CK253" t="str">
            <v>NO</v>
          </cell>
          <cell r="CL253">
            <v>43279.707800925928</v>
          </cell>
          <cell r="CM253">
            <v>4</v>
          </cell>
          <cell r="CN253" t="str">
            <v>Validado Correctamente</v>
          </cell>
          <cell r="CO253" t="str">
            <v>NO</v>
          </cell>
          <cell r="CP253" t="str">
            <v>Vacio</v>
          </cell>
          <cell r="CQ253" t="str">
            <v>Vacio</v>
          </cell>
          <cell r="CR253" t="str">
            <v>Vacio</v>
          </cell>
          <cell r="CS253" t="str">
            <v>Vacio</v>
          </cell>
          <cell r="CT253" t="str">
            <v>Vacio</v>
          </cell>
          <cell r="CU253" t="str">
            <v>Vacio</v>
          </cell>
          <cell r="CV253" t="str">
            <v>Vacio</v>
          </cell>
          <cell r="CW253" t="str">
            <v>Vacio</v>
          </cell>
        </row>
        <row r="254">
          <cell r="A254">
            <v>4102</v>
          </cell>
          <cell r="B254" t="str">
            <v>INSTITUTO NACIONAL DE FORMACION TECNICA PROFESIONAL DE SAN JUAN DEL CESAR</v>
          </cell>
          <cell r="C254" t="str">
            <v>PUBLICA</v>
          </cell>
          <cell r="D254" t="str">
            <v>Institución Técnica Profesional</v>
          </cell>
          <cell r="E254" t="str">
            <v>Vacio</v>
          </cell>
          <cell r="F254">
            <v>43263.468564814815</v>
          </cell>
          <cell r="G254">
            <v>147</v>
          </cell>
          <cell r="H254" t="str">
            <v>Validado Correctamente</v>
          </cell>
          <cell r="I254" t="str">
            <v>NO</v>
          </cell>
          <cell r="J254">
            <v>43264.616446759261</v>
          </cell>
          <cell r="K254">
            <v>146</v>
          </cell>
          <cell r="L254" t="str">
            <v>Validado Correctamente</v>
          </cell>
          <cell r="M254" t="str">
            <v>NO</v>
          </cell>
          <cell r="N254">
            <v>43277.721018518518</v>
          </cell>
          <cell r="O254">
            <v>136</v>
          </cell>
          <cell r="P254" t="str">
            <v>Validado Correctamente</v>
          </cell>
          <cell r="Q254" t="str">
            <v>NO</v>
          </cell>
          <cell r="R254">
            <v>43279.653344907405</v>
          </cell>
          <cell r="S254">
            <v>283</v>
          </cell>
          <cell r="T254" t="str">
            <v>Validado Correctamente</v>
          </cell>
          <cell r="U254" t="str">
            <v>NO</v>
          </cell>
          <cell r="V254">
            <v>43284.679212962961</v>
          </cell>
          <cell r="W254">
            <v>57</v>
          </cell>
          <cell r="X254" t="str">
            <v>Validado Correctamente</v>
          </cell>
          <cell r="Y254" t="str">
            <v>NO</v>
          </cell>
          <cell r="Z254">
            <v>43041.696655092594</v>
          </cell>
          <cell r="AA254">
            <v>8</v>
          </cell>
          <cell r="AB254" t="str">
            <v>Validado Correctamente</v>
          </cell>
          <cell r="AC254" t="str">
            <v>SI</v>
          </cell>
          <cell r="AD254" t="str">
            <v>Vacio</v>
          </cell>
          <cell r="AE254" t="str">
            <v>Vacio</v>
          </cell>
          <cell r="AF254" t="str">
            <v>Vacio</v>
          </cell>
          <cell r="AG254" t="str">
            <v>Vacio</v>
          </cell>
          <cell r="AH254">
            <v>43451.46806712963</v>
          </cell>
          <cell r="AI254">
            <v>78</v>
          </cell>
          <cell r="AJ254" t="str">
            <v>Validado Correctamente</v>
          </cell>
          <cell r="AK254" t="str">
            <v>SI</v>
          </cell>
          <cell r="AL254" t="str">
            <v>Vacio</v>
          </cell>
          <cell r="AM254" t="str">
            <v>Vacio</v>
          </cell>
          <cell r="AN254" t="str">
            <v>Vacio</v>
          </cell>
          <cell r="AO254" t="str">
            <v>Vacio</v>
          </cell>
          <cell r="AP254" t="str">
            <v>Vacio</v>
          </cell>
          <cell r="AQ254" t="str">
            <v>Vacio</v>
          </cell>
          <cell r="AR254" t="str">
            <v>Vacio</v>
          </cell>
          <cell r="AS254" t="str">
            <v>Vacio</v>
          </cell>
          <cell r="AT254" t="str">
            <v>Vacio</v>
          </cell>
          <cell r="AU254" t="str">
            <v>Vacio</v>
          </cell>
          <cell r="AV254" t="str">
            <v>Vacio</v>
          </cell>
          <cell r="AW254" t="str">
            <v>Vacio</v>
          </cell>
          <cell r="AX254" t="str">
            <v>Vacio</v>
          </cell>
          <cell r="AY254" t="str">
            <v>Vacio</v>
          </cell>
          <cell r="AZ254" t="str">
            <v>Vacio</v>
          </cell>
          <cell r="BA254" t="str">
            <v>Vacio</v>
          </cell>
          <cell r="BB254" t="str">
            <v>Vacio</v>
          </cell>
          <cell r="BC254" t="str">
            <v>Vacio</v>
          </cell>
          <cell r="BD254" t="str">
            <v>Vacio</v>
          </cell>
          <cell r="BE254" t="str">
            <v>Vacio</v>
          </cell>
          <cell r="BF254" t="str">
            <v>Vacio</v>
          </cell>
          <cell r="BG254" t="str">
            <v>Vacio</v>
          </cell>
          <cell r="BH254" t="str">
            <v>Vacio</v>
          </cell>
          <cell r="BI254" t="str">
            <v>Vacio</v>
          </cell>
          <cell r="BJ254" t="str">
            <v>Vacio</v>
          </cell>
          <cell r="BK254" t="str">
            <v>Vacio</v>
          </cell>
          <cell r="BL254" t="str">
            <v>Vacio</v>
          </cell>
          <cell r="BM254" t="str">
            <v>Vacio</v>
          </cell>
          <cell r="BN254" t="str">
            <v>Vacio</v>
          </cell>
          <cell r="BO254" t="str">
            <v>Vacio</v>
          </cell>
          <cell r="BP254" t="str">
            <v>Vacio</v>
          </cell>
          <cell r="BQ254" t="str">
            <v>Vacio</v>
          </cell>
          <cell r="BR254" t="str">
            <v>Vacio</v>
          </cell>
          <cell r="BS254" t="str">
            <v>Vacio</v>
          </cell>
          <cell r="BT254" t="str">
            <v>Vacio</v>
          </cell>
          <cell r="BU254" t="str">
            <v>Vacio</v>
          </cell>
          <cell r="BV254" t="str">
            <v>Vacio</v>
          </cell>
          <cell r="BW254" t="str">
            <v>Vacio</v>
          </cell>
          <cell r="BX254" t="str">
            <v>Vacio</v>
          </cell>
          <cell r="BY254" t="str">
            <v>Vacio</v>
          </cell>
          <cell r="BZ254" t="str">
            <v>Vacio</v>
          </cell>
          <cell r="CA254" t="str">
            <v>Vacio</v>
          </cell>
          <cell r="CB254" t="str">
            <v>Vacio</v>
          </cell>
          <cell r="CC254" t="str">
            <v>Vacio</v>
          </cell>
          <cell r="CD254" t="str">
            <v>Vacio</v>
          </cell>
          <cell r="CE254" t="str">
            <v>Vacio</v>
          </cell>
          <cell r="CF254" t="str">
            <v>Vacio</v>
          </cell>
          <cell r="CG254" t="str">
            <v>Vacio</v>
          </cell>
          <cell r="CH254" t="str">
            <v>Vacio</v>
          </cell>
          <cell r="CI254" t="str">
            <v>Vacio</v>
          </cell>
          <cell r="CJ254" t="str">
            <v>Vacio</v>
          </cell>
          <cell r="CK254" t="str">
            <v>Vacio</v>
          </cell>
          <cell r="CL254" t="str">
            <v>Vacio</v>
          </cell>
          <cell r="CM254" t="str">
            <v>Vacio</v>
          </cell>
          <cell r="CN254" t="str">
            <v>Vacio</v>
          </cell>
          <cell r="CO254" t="str">
            <v>Vacio</v>
          </cell>
          <cell r="CP254" t="str">
            <v>Vacio</v>
          </cell>
          <cell r="CQ254" t="str">
            <v>Vacio</v>
          </cell>
          <cell r="CR254" t="str">
            <v>Vacio</v>
          </cell>
          <cell r="CS254" t="str">
            <v>Vacio</v>
          </cell>
          <cell r="CT254" t="str">
            <v>Vacio</v>
          </cell>
          <cell r="CU254" t="str">
            <v>Vacio</v>
          </cell>
          <cell r="CV254" t="str">
            <v>Vacio</v>
          </cell>
          <cell r="CW254" t="str">
            <v>Vacio</v>
          </cell>
        </row>
        <row r="255">
          <cell r="A255">
            <v>4106</v>
          </cell>
          <cell r="B255" t="str">
            <v>INSTITUTO NACIONAL DE FORMACION TECNICA PROFESIONAL DE SAN ANDRES</v>
          </cell>
          <cell r="C255" t="str">
            <v>PUBLICA</v>
          </cell>
          <cell r="D255" t="str">
            <v>Institución Técnica Profesional</v>
          </cell>
          <cell r="E255" t="str">
            <v>Vacio</v>
          </cell>
          <cell r="F255">
            <v>43321.661805555559</v>
          </cell>
          <cell r="G255">
            <v>40</v>
          </cell>
          <cell r="H255" t="str">
            <v>Validado Correctamente</v>
          </cell>
          <cell r="I255" t="str">
            <v>SI</v>
          </cell>
          <cell r="J255">
            <v>43321.770138888889</v>
          </cell>
          <cell r="K255">
            <v>40</v>
          </cell>
          <cell r="L255" t="str">
            <v>Validado Correctamente</v>
          </cell>
          <cell r="M255" t="str">
            <v>SI</v>
          </cell>
          <cell r="N255">
            <v>43412.40966435185</v>
          </cell>
          <cell r="O255">
            <v>38</v>
          </cell>
          <cell r="P255" t="str">
            <v>Validado Correctamente</v>
          </cell>
          <cell r="Q255" t="str">
            <v>SI</v>
          </cell>
          <cell r="R255">
            <v>43272.792615740742</v>
          </cell>
          <cell r="S255">
            <v>75</v>
          </cell>
          <cell r="T255" t="str">
            <v>Validado Correctamente</v>
          </cell>
          <cell r="U255" t="str">
            <v>NO</v>
          </cell>
          <cell r="V255" t="str">
            <v>Vacio</v>
          </cell>
          <cell r="W255" t="str">
            <v>Vacio</v>
          </cell>
          <cell r="X255" t="str">
            <v>Vacio</v>
          </cell>
          <cell r="Y255" t="str">
            <v>Vacio</v>
          </cell>
          <cell r="Z255" t="str">
            <v>Vacio</v>
          </cell>
          <cell r="AA255" t="str">
            <v>Vacio</v>
          </cell>
          <cell r="AB255" t="str">
            <v>Vacio</v>
          </cell>
          <cell r="AC255" t="str">
            <v>Vacio</v>
          </cell>
          <cell r="AD255" t="str">
            <v>Vacio</v>
          </cell>
          <cell r="AE255" t="str">
            <v>Vacio</v>
          </cell>
          <cell r="AF255" t="str">
            <v>Vacio</v>
          </cell>
          <cell r="AG255" t="str">
            <v>Vacio</v>
          </cell>
          <cell r="AH255" t="str">
            <v>Vacio</v>
          </cell>
          <cell r="AI255" t="str">
            <v>Vacio</v>
          </cell>
          <cell r="AJ255" t="str">
            <v>Validado con Errores</v>
          </cell>
          <cell r="AK255" t="str">
            <v>Vacio</v>
          </cell>
          <cell r="AL255" t="str">
            <v>Vacio</v>
          </cell>
          <cell r="AM255" t="str">
            <v>Vacio</v>
          </cell>
          <cell r="AN255" t="str">
            <v>Vacio</v>
          </cell>
          <cell r="AO255" t="str">
            <v>Vacio</v>
          </cell>
          <cell r="AP255" t="str">
            <v>Vacio</v>
          </cell>
          <cell r="AQ255" t="str">
            <v>Vacio</v>
          </cell>
          <cell r="AR255" t="str">
            <v>Vacio</v>
          </cell>
          <cell r="AS255" t="str">
            <v>Vacio</v>
          </cell>
          <cell r="AT255" t="str">
            <v>Vacio</v>
          </cell>
          <cell r="AU255" t="str">
            <v>Vacio</v>
          </cell>
          <cell r="AV255" t="str">
            <v>Vacio</v>
          </cell>
          <cell r="AW255" t="str">
            <v>Vacio</v>
          </cell>
          <cell r="AX255" t="str">
            <v>Vacio</v>
          </cell>
          <cell r="AY255" t="str">
            <v>Vacio</v>
          </cell>
          <cell r="AZ255" t="str">
            <v>Vacio</v>
          </cell>
          <cell r="BA255" t="str">
            <v>Vacio</v>
          </cell>
          <cell r="BB255" t="str">
            <v>Vacio</v>
          </cell>
          <cell r="BC255" t="str">
            <v>Vacio</v>
          </cell>
          <cell r="BD255" t="str">
            <v>Vacio</v>
          </cell>
          <cell r="BE255" t="str">
            <v>Vacio</v>
          </cell>
          <cell r="BF255" t="str">
            <v>Vacio</v>
          </cell>
          <cell r="BG255" t="str">
            <v>Vacio</v>
          </cell>
          <cell r="BH255" t="str">
            <v>Vacio</v>
          </cell>
          <cell r="BI255" t="str">
            <v>Vacio</v>
          </cell>
          <cell r="BJ255" t="str">
            <v>Vacio</v>
          </cell>
          <cell r="BK255" t="str">
            <v>Vacio</v>
          </cell>
          <cell r="BL255" t="str">
            <v>Vacio</v>
          </cell>
          <cell r="BM255" t="str">
            <v>Vacio</v>
          </cell>
          <cell r="BN255" t="str">
            <v>Vacio</v>
          </cell>
          <cell r="BO255" t="str">
            <v>Vacio</v>
          </cell>
          <cell r="BP255" t="str">
            <v>Vacio</v>
          </cell>
          <cell r="BQ255" t="str">
            <v>Vacio</v>
          </cell>
          <cell r="BR255" t="str">
            <v>Vacio</v>
          </cell>
          <cell r="BS255" t="str">
            <v>Vacio</v>
          </cell>
          <cell r="BT255" t="str">
            <v>Vacio</v>
          </cell>
          <cell r="BU255" t="str">
            <v>Vacio</v>
          </cell>
          <cell r="BV255" t="str">
            <v>Vacio</v>
          </cell>
          <cell r="BW255" t="str">
            <v>Vacio</v>
          </cell>
          <cell r="BX255" t="str">
            <v>Validado con Errores</v>
          </cell>
          <cell r="BY255" t="str">
            <v>Vacio</v>
          </cell>
          <cell r="BZ255" t="str">
            <v>Vacio</v>
          </cell>
          <cell r="CA255" t="str">
            <v>Vacio</v>
          </cell>
          <cell r="CB255" t="str">
            <v>Vacio</v>
          </cell>
          <cell r="CC255" t="str">
            <v>Vacio</v>
          </cell>
          <cell r="CD255" t="str">
            <v>Vacio</v>
          </cell>
          <cell r="CE255" t="str">
            <v>Vacio</v>
          </cell>
          <cell r="CF255" t="str">
            <v>Vacio</v>
          </cell>
          <cell r="CG255" t="str">
            <v>Vacio</v>
          </cell>
          <cell r="CH255" t="str">
            <v>Vacio</v>
          </cell>
          <cell r="CI255" t="str">
            <v>Vacio</v>
          </cell>
          <cell r="CJ255" t="str">
            <v>Vacio</v>
          </cell>
          <cell r="CK255" t="str">
            <v>Vacio</v>
          </cell>
          <cell r="CL255" t="str">
            <v>Vacio</v>
          </cell>
          <cell r="CM255" t="str">
            <v>Vacio</v>
          </cell>
          <cell r="CN255" t="str">
            <v>Vacio</v>
          </cell>
          <cell r="CO255" t="str">
            <v>Vacio</v>
          </cell>
          <cell r="CP255" t="str">
            <v>Vacio</v>
          </cell>
          <cell r="CQ255" t="str">
            <v>Vacio</v>
          </cell>
          <cell r="CR255" t="str">
            <v>Vacio</v>
          </cell>
          <cell r="CS255" t="str">
            <v>Vacio</v>
          </cell>
          <cell r="CT255" t="str">
            <v>Vacio</v>
          </cell>
          <cell r="CU255" t="str">
            <v>Vacio</v>
          </cell>
          <cell r="CV255" t="str">
            <v>Vacio</v>
          </cell>
          <cell r="CW255" t="str">
            <v>Vacio</v>
          </cell>
        </row>
        <row r="256">
          <cell r="A256">
            <v>4107</v>
          </cell>
          <cell r="B256" t="str">
            <v>INSTITUTO TECNICO AGRICOLA ITA</v>
          </cell>
          <cell r="C256" t="str">
            <v>PUBLICA</v>
          </cell>
          <cell r="D256" t="str">
            <v>Institución Técnica Profesional</v>
          </cell>
          <cell r="E256" t="str">
            <v>Vacio</v>
          </cell>
          <cell r="F256">
            <v>43426.668703703705</v>
          </cell>
          <cell r="G256">
            <v>363</v>
          </cell>
          <cell r="H256" t="str">
            <v>Validado Correctamente</v>
          </cell>
          <cell r="I256" t="str">
            <v>SI</v>
          </cell>
          <cell r="J256">
            <v>43426.72148148148</v>
          </cell>
          <cell r="K256">
            <v>369</v>
          </cell>
          <cell r="L256" t="str">
            <v>Validado Correctamente</v>
          </cell>
          <cell r="M256" t="str">
            <v>SI</v>
          </cell>
          <cell r="N256">
            <v>43427.720983796295</v>
          </cell>
          <cell r="O256">
            <v>321</v>
          </cell>
          <cell r="P256" t="str">
            <v>Validado Correctamente</v>
          </cell>
          <cell r="Q256" t="str">
            <v>SI</v>
          </cell>
          <cell r="R256">
            <v>43430.40792824074</v>
          </cell>
          <cell r="S256">
            <v>557</v>
          </cell>
          <cell r="T256" t="str">
            <v>Validado Correctamente</v>
          </cell>
          <cell r="U256" t="str">
            <v>SI</v>
          </cell>
          <cell r="V256">
            <v>43284.43377314815</v>
          </cell>
          <cell r="W256">
            <v>97</v>
          </cell>
          <cell r="X256" t="str">
            <v>Validado Correctamente</v>
          </cell>
          <cell r="Y256" t="str">
            <v>NO</v>
          </cell>
          <cell r="Z256">
            <v>43069.681759259256</v>
          </cell>
          <cell r="AA256">
            <v>7</v>
          </cell>
          <cell r="AB256" t="str">
            <v>Validado Correctamente</v>
          </cell>
          <cell r="AC256" t="str">
            <v>SI</v>
          </cell>
          <cell r="AD256" t="str">
            <v>Vacio</v>
          </cell>
          <cell r="AE256" t="str">
            <v>Vacio</v>
          </cell>
          <cell r="AF256" t="str">
            <v>Vacio</v>
          </cell>
          <cell r="AG256" t="str">
            <v>Vacio</v>
          </cell>
          <cell r="AH256">
            <v>43362.4921875</v>
          </cell>
          <cell r="AI256">
            <v>56</v>
          </cell>
          <cell r="AJ256" t="str">
            <v>Validado Correctamente</v>
          </cell>
          <cell r="AK256" t="str">
            <v>SI</v>
          </cell>
          <cell r="AL256" t="str">
            <v>Vacio</v>
          </cell>
          <cell r="AM256" t="str">
            <v>Vacio</v>
          </cell>
          <cell r="AN256" t="str">
            <v>Vacio</v>
          </cell>
          <cell r="AO256" t="str">
            <v>Vacio</v>
          </cell>
          <cell r="AP256" t="str">
            <v>Vacio</v>
          </cell>
          <cell r="AQ256" t="str">
            <v>Vacio</v>
          </cell>
          <cell r="AR256" t="str">
            <v>Vacio</v>
          </cell>
          <cell r="AS256" t="str">
            <v>Vacio</v>
          </cell>
          <cell r="AT256" t="str">
            <v>Vacio</v>
          </cell>
          <cell r="AU256" t="str">
            <v>Vacio</v>
          </cell>
          <cell r="AV256" t="str">
            <v>Vacio</v>
          </cell>
          <cell r="AW256" t="str">
            <v>Vacio</v>
          </cell>
          <cell r="AX256" t="str">
            <v>Vacio</v>
          </cell>
          <cell r="AY256" t="str">
            <v>Vacio</v>
          </cell>
          <cell r="AZ256" t="str">
            <v>Vacio</v>
          </cell>
          <cell r="BA256" t="str">
            <v>Vacio</v>
          </cell>
          <cell r="BB256" t="str">
            <v>Vacio</v>
          </cell>
          <cell r="BC256" t="str">
            <v>Vacio</v>
          </cell>
          <cell r="BD256" t="str">
            <v>Vacio</v>
          </cell>
          <cell r="BE256" t="str">
            <v>Vacio</v>
          </cell>
          <cell r="BF256" t="str">
            <v>Vacio</v>
          </cell>
          <cell r="BG256" t="str">
            <v>Vacio</v>
          </cell>
          <cell r="BH256" t="str">
            <v>Vacio</v>
          </cell>
          <cell r="BI256" t="str">
            <v>Vacio</v>
          </cell>
          <cell r="BJ256" t="str">
            <v>Vacio</v>
          </cell>
          <cell r="BK256" t="str">
            <v>Vacio</v>
          </cell>
          <cell r="BL256" t="str">
            <v>Vacio</v>
          </cell>
          <cell r="BM256" t="str">
            <v>Vacio</v>
          </cell>
          <cell r="BN256" t="str">
            <v>Vacio</v>
          </cell>
          <cell r="BO256" t="str">
            <v>Vacio</v>
          </cell>
          <cell r="BP256" t="str">
            <v>Vacio</v>
          </cell>
          <cell r="BQ256" t="str">
            <v>Vacio</v>
          </cell>
          <cell r="BR256" t="str">
            <v>Vacio</v>
          </cell>
          <cell r="BS256" t="str">
            <v>Vacio</v>
          </cell>
          <cell r="BT256" t="str">
            <v>Vacio</v>
          </cell>
          <cell r="BU256" t="str">
            <v>Vacio</v>
          </cell>
          <cell r="BV256" t="str">
            <v>Vacio</v>
          </cell>
          <cell r="BW256" t="str">
            <v>Vacio</v>
          </cell>
          <cell r="BX256" t="str">
            <v>Vacio</v>
          </cell>
          <cell r="BY256" t="str">
            <v>Vacio</v>
          </cell>
          <cell r="BZ256" t="str">
            <v>Vacio</v>
          </cell>
          <cell r="CA256" t="str">
            <v>Vacio</v>
          </cell>
          <cell r="CB256" t="str">
            <v>Vacio</v>
          </cell>
          <cell r="CC256" t="str">
            <v>Vacio</v>
          </cell>
          <cell r="CD256" t="str">
            <v>Vacio</v>
          </cell>
          <cell r="CE256" t="str">
            <v>Vacio</v>
          </cell>
          <cell r="CF256" t="str">
            <v>Vacio</v>
          </cell>
          <cell r="CG256" t="str">
            <v>Vacio</v>
          </cell>
          <cell r="CH256" t="str">
            <v>Vacio</v>
          </cell>
          <cell r="CI256" t="str">
            <v>Vacio</v>
          </cell>
          <cell r="CJ256" t="str">
            <v>Vacio</v>
          </cell>
          <cell r="CK256" t="str">
            <v>Vacio</v>
          </cell>
          <cell r="CL256" t="str">
            <v>Vacio</v>
          </cell>
          <cell r="CM256" t="str">
            <v>Vacio</v>
          </cell>
          <cell r="CN256" t="str">
            <v>Vacio</v>
          </cell>
          <cell r="CO256" t="str">
            <v>Vacio</v>
          </cell>
          <cell r="CP256" t="str">
            <v>Vacio</v>
          </cell>
          <cell r="CQ256" t="str">
            <v>Vacio</v>
          </cell>
          <cell r="CR256" t="str">
            <v>Vacio</v>
          </cell>
          <cell r="CS256" t="str">
            <v>Vacio</v>
          </cell>
          <cell r="CT256" t="str">
            <v>Vacio</v>
          </cell>
          <cell r="CU256" t="str">
            <v>Vacio</v>
          </cell>
          <cell r="CV256" t="str">
            <v>Vacio</v>
          </cell>
          <cell r="CW256" t="str">
            <v>Vacio</v>
          </cell>
        </row>
        <row r="257">
          <cell r="A257">
            <v>4108</v>
          </cell>
          <cell r="B257" t="str">
            <v>ESCUELA TECNOLOGICA INSTITUTO TECNICO CENTRAL</v>
          </cell>
          <cell r="C257" t="str">
            <v>PUBLICA</v>
          </cell>
          <cell r="D257" t="str">
            <v>Institución Universitaria/Escuela Tecnológica</v>
          </cell>
          <cell r="E257" t="str">
            <v>Vacio</v>
          </cell>
          <cell r="F257">
            <v>43272.490902777776</v>
          </cell>
          <cell r="G257">
            <v>915</v>
          </cell>
          <cell r="H257" t="str">
            <v>Validado Correctamente</v>
          </cell>
          <cell r="I257" t="str">
            <v>NO</v>
          </cell>
          <cell r="J257">
            <v>43272.504537037035</v>
          </cell>
          <cell r="K257">
            <v>423</v>
          </cell>
          <cell r="L257" t="str">
            <v>Validado Correctamente</v>
          </cell>
          <cell r="M257" t="str">
            <v>NO</v>
          </cell>
          <cell r="N257">
            <v>43272.556388888886</v>
          </cell>
          <cell r="O257">
            <v>571</v>
          </cell>
          <cell r="P257" t="str">
            <v>Validado Correctamente</v>
          </cell>
          <cell r="Q257" t="str">
            <v>NO</v>
          </cell>
          <cell r="R257">
            <v>43272.589768518519</v>
          </cell>
          <cell r="S257">
            <v>2368</v>
          </cell>
          <cell r="T257" t="str">
            <v>Validado Correctamente</v>
          </cell>
          <cell r="U257" t="str">
            <v>NO</v>
          </cell>
          <cell r="V257">
            <v>43214.552847222221</v>
          </cell>
          <cell r="W257">
            <v>454</v>
          </cell>
          <cell r="X257" t="str">
            <v>Validado Correctamente</v>
          </cell>
          <cell r="Y257" t="str">
            <v>NO</v>
          </cell>
          <cell r="Z257" t="str">
            <v>Vacio</v>
          </cell>
          <cell r="AA257" t="str">
            <v>Vacio</v>
          </cell>
          <cell r="AB257" t="str">
            <v>Vacio</v>
          </cell>
          <cell r="AC257" t="str">
            <v>Vacio</v>
          </cell>
          <cell r="AD257">
            <v>43272.576342592591</v>
          </cell>
          <cell r="AE257">
            <v>1</v>
          </cell>
          <cell r="AF257" t="str">
            <v>Validado Correctamente</v>
          </cell>
          <cell r="AG257" t="str">
            <v>NO</v>
          </cell>
          <cell r="AH257">
            <v>43273.432314814818</v>
          </cell>
          <cell r="AI257">
            <v>232</v>
          </cell>
          <cell r="AJ257" t="str">
            <v>Validado Correctamente</v>
          </cell>
          <cell r="AK257" t="str">
            <v>NO</v>
          </cell>
          <cell r="AL257" t="str">
            <v>Vacio</v>
          </cell>
          <cell r="AM257" t="str">
            <v>Vacio</v>
          </cell>
          <cell r="AN257" t="str">
            <v>Vacio</v>
          </cell>
          <cell r="AO257" t="str">
            <v>Vacio</v>
          </cell>
          <cell r="AP257">
            <v>43290.394791666666</v>
          </cell>
          <cell r="AQ257" t="str">
            <v>CARGUE 0</v>
          </cell>
          <cell r="AR257" t="str">
            <v>Cargue en cero</v>
          </cell>
          <cell r="AS257" t="str">
            <v>SI</v>
          </cell>
          <cell r="AT257">
            <v>43279.602673611109</v>
          </cell>
          <cell r="AU257">
            <v>4</v>
          </cell>
          <cell r="AV257" t="str">
            <v>Validado Correctamente</v>
          </cell>
          <cell r="AW257" t="str">
            <v>NO</v>
          </cell>
          <cell r="AX257">
            <v>43279.623680555553</v>
          </cell>
          <cell r="AY257">
            <v>4</v>
          </cell>
          <cell r="AZ257" t="str">
            <v>Validado Correctamente</v>
          </cell>
          <cell r="BA257" t="str">
            <v>NO</v>
          </cell>
          <cell r="BB257" t="str">
            <v>Vacio</v>
          </cell>
          <cell r="BC257" t="str">
            <v>Vacio</v>
          </cell>
          <cell r="BD257" t="str">
            <v>Vacio</v>
          </cell>
          <cell r="BE257" t="str">
            <v>Vacio</v>
          </cell>
          <cell r="BF257">
            <v>43279.602800925924</v>
          </cell>
          <cell r="BG257">
            <v>4</v>
          </cell>
          <cell r="BH257" t="str">
            <v>Validado Correctamente</v>
          </cell>
          <cell r="BI257" t="str">
            <v>NO</v>
          </cell>
          <cell r="BJ257">
            <v>43277.582280092596</v>
          </cell>
          <cell r="BK257" t="str">
            <v>CARGUE 0</v>
          </cell>
          <cell r="BL257" t="str">
            <v>Cargue en cero</v>
          </cell>
          <cell r="BM257" t="str">
            <v>NO</v>
          </cell>
          <cell r="BN257">
            <v>43279.589733796296</v>
          </cell>
          <cell r="BO257">
            <v>1</v>
          </cell>
          <cell r="BP257" t="str">
            <v>Validado Correctamente</v>
          </cell>
          <cell r="BQ257" t="str">
            <v>NO</v>
          </cell>
          <cell r="BR257">
            <v>43271.714525462965</v>
          </cell>
          <cell r="BS257">
            <v>6</v>
          </cell>
          <cell r="BT257" t="str">
            <v>Validado Correctamente</v>
          </cell>
          <cell r="BU257" t="str">
            <v>NO</v>
          </cell>
          <cell r="BV257">
            <v>43273.588553240741</v>
          </cell>
          <cell r="BW257">
            <v>108</v>
          </cell>
          <cell r="BX257" t="str">
            <v>Validado Correctamente</v>
          </cell>
          <cell r="BY257" t="str">
            <v>NO</v>
          </cell>
          <cell r="BZ257">
            <v>43271.487511574072</v>
          </cell>
          <cell r="CA257">
            <v>26</v>
          </cell>
          <cell r="CB257" t="str">
            <v>Validado Correctamente</v>
          </cell>
          <cell r="CC257" t="str">
            <v>NO</v>
          </cell>
          <cell r="CD257">
            <v>43269.358993055554</v>
          </cell>
          <cell r="CE257" t="str">
            <v>CARGUE 0</v>
          </cell>
          <cell r="CF257" t="str">
            <v>Cargue en cero</v>
          </cell>
          <cell r="CG257" t="str">
            <v>NO</v>
          </cell>
          <cell r="CH257">
            <v>43273.641712962963</v>
          </cell>
          <cell r="CI257" t="str">
            <v>CARGUE 0</v>
          </cell>
          <cell r="CJ257" t="str">
            <v>Validado Correctamente</v>
          </cell>
          <cell r="CK257" t="str">
            <v>NO</v>
          </cell>
          <cell r="CL257">
            <v>43269.373229166667</v>
          </cell>
          <cell r="CM257" t="str">
            <v>CARGUE 0</v>
          </cell>
          <cell r="CN257" t="str">
            <v>Cargue en cero</v>
          </cell>
          <cell r="CO257" t="str">
            <v>NO</v>
          </cell>
          <cell r="CP257">
            <v>43269.360324074078</v>
          </cell>
          <cell r="CQ257" t="str">
            <v>CARGUE 0</v>
          </cell>
          <cell r="CR257" t="str">
            <v>Cargue en cero</v>
          </cell>
          <cell r="CS257" t="str">
            <v>NO</v>
          </cell>
          <cell r="CT257">
            <v>43269.373831018522</v>
          </cell>
          <cell r="CU257" t="str">
            <v>CARGUE 0</v>
          </cell>
          <cell r="CV257" t="str">
            <v>Cargue en cero</v>
          </cell>
          <cell r="CW257" t="str">
            <v>NO</v>
          </cell>
        </row>
        <row r="258">
          <cell r="A258">
            <v>4109</v>
          </cell>
          <cell r="B258" t="str">
            <v>INSTITUTO TECNICO NACIONAL DE COMERCIO SIMON RODRIGUEZ - INTENALCO</v>
          </cell>
          <cell r="C258" t="str">
            <v>PUBLICA</v>
          </cell>
          <cell r="D258" t="str">
            <v>Institución Técnica Profesional</v>
          </cell>
          <cell r="E258" t="str">
            <v>Vacio</v>
          </cell>
          <cell r="F258">
            <v>43278.733831018515</v>
          </cell>
          <cell r="G258">
            <v>449</v>
          </cell>
          <cell r="H258" t="str">
            <v>Validado Correctamente</v>
          </cell>
          <cell r="I258" t="str">
            <v>NO</v>
          </cell>
          <cell r="J258">
            <v>43279.525208333333</v>
          </cell>
          <cell r="K258">
            <v>438</v>
          </cell>
          <cell r="L258" t="str">
            <v>Validado Correctamente</v>
          </cell>
          <cell r="M258" t="str">
            <v>NO</v>
          </cell>
          <cell r="N258">
            <v>43284.766030092593</v>
          </cell>
          <cell r="O258">
            <v>321</v>
          </cell>
          <cell r="P258" t="str">
            <v>Validado Correctamente</v>
          </cell>
          <cell r="Q258" t="str">
            <v>SI</v>
          </cell>
          <cell r="R258">
            <v>43183.63548611111</v>
          </cell>
          <cell r="S258">
            <v>1038</v>
          </cell>
          <cell r="T258" t="str">
            <v>Validado con Errores</v>
          </cell>
          <cell r="U258" t="str">
            <v>NO</v>
          </cell>
          <cell r="V258">
            <v>43276.721701388888</v>
          </cell>
          <cell r="W258">
            <v>154</v>
          </cell>
          <cell r="X258" t="str">
            <v>Validado Correctamente</v>
          </cell>
          <cell r="Y258" t="str">
            <v>NO</v>
          </cell>
          <cell r="Z258" t="str">
            <v>Vacio</v>
          </cell>
          <cell r="AA258" t="str">
            <v>Vacio</v>
          </cell>
          <cell r="AB258" t="str">
            <v>Vacio</v>
          </cell>
          <cell r="AC258" t="str">
            <v>Vacio</v>
          </cell>
          <cell r="AD258" t="str">
            <v>Vacio</v>
          </cell>
          <cell r="AE258" t="str">
            <v>Vacio</v>
          </cell>
          <cell r="AF258" t="str">
            <v>Vacio</v>
          </cell>
          <cell r="AG258" t="str">
            <v>Vacio</v>
          </cell>
          <cell r="AH258" t="str">
            <v>Vacio</v>
          </cell>
          <cell r="AI258" t="str">
            <v>Vacio</v>
          </cell>
          <cell r="AJ258" t="str">
            <v>Vacio</v>
          </cell>
          <cell r="AK258" t="str">
            <v>Vacio</v>
          </cell>
          <cell r="AL258" t="str">
            <v>Vacio</v>
          </cell>
          <cell r="AM258" t="str">
            <v>Vacio</v>
          </cell>
          <cell r="AN258" t="str">
            <v>Vacio</v>
          </cell>
          <cell r="AO258" t="str">
            <v>Vacio</v>
          </cell>
          <cell r="AP258" t="str">
            <v>Vacio</v>
          </cell>
          <cell r="AQ258" t="str">
            <v>Vacio</v>
          </cell>
          <cell r="AR258" t="str">
            <v>Vacio</v>
          </cell>
          <cell r="AS258" t="str">
            <v>Vacio</v>
          </cell>
          <cell r="AT258" t="str">
            <v>Vacio</v>
          </cell>
          <cell r="AU258" t="str">
            <v>Vacio</v>
          </cell>
          <cell r="AV258" t="str">
            <v>Vacio</v>
          </cell>
          <cell r="AW258" t="str">
            <v>Vacio</v>
          </cell>
          <cell r="AX258" t="str">
            <v>Vacio</v>
          </cell>
          <cell r="AY258" t="str">
            <v>Vacio</v>
          </cell>
          <cell r="AZ258" t="str">
            <v>Vacio</v>
          </cell>
          <cell r="BA258" t="str">
            <v>Vacio</v>
          </cell>
          <cell r="BB258" t="str">
            <v>Vacio</v>
          </cell>
          <cell r="BC258" t="str">
            <v>Vacio</v>
          </cell>
          <cell r="BD258" t="str">
            <v>Vacio</v>
          </cell>
          <cell r="BE258" t="str">
            <v>Vacio</v>
          </cell>
          <cell r="BF258" t="str">
            <v>Vacio</v>
          </cell>
          <cell r="BG258" t="str">
            <v>Vacio</v>
          </cell>
          <cell r="BH258" t="str">
            <v>Vacio</v>
          </cell>
          <cell r="BI258" t="str">
            <v>Vacio</v>
          </cell>
          <cell r="BJ258" t="str">
            <v>Vacio</v>
          </cell>
          <cell r="BK258" t="str">
            <v>Vacio</v>
          </cell>
          <cell r="BL258" t="str">
            <v>Vacio</v>
          </cell>
          <cell r="BM258" t="str">
            <v>Vacio</v>
          </cell>
          <cell r="BN258" t="str">
            <v>Vacio</v>
          </cell>
          <cell r="BO258" t="str">
            <v>Vacio</v>
          </cell>
          <cell r="BP258" t="str">
            <v>Vacio</v>
          </cell>
          <cell r="BQ258" t="str">
            <v>Vacio</v>
          </cell>
          <cell r="BR258" t="str">
            <v>Vacio</v>
          </cell>
          <cell r="BS258" t="str">
            <v>Vacio</v>
          </cell>
          <cell r="BT258" t="str">
            <v>Vacio</v>
          </cell>
          <cell r="BU258" t="str">
            <v>Vacio</v>
          </cell>
          <cell r="BV258" t="str">
            <v>Vacio</v>
          </cell>
          <cell r="BW258" t="str">
            <v>Vacio</v>
          </cell>
          <cell r="BX258" t="str">
            <v>Vacio</v>
          </cell>
          <cell r="BY258" t="str">
            <v>Vacio</v>
          </cell>
          <cell r="BZ258" t="str">
            <v>Vacio</v>
          </cell>
          <cell r="CA258" t="str">
            <v>Vacio</v>
          </cell>
          <cell r="CB258" t="str">
            <v>Vacio</v>
          </cell>
          <cell r="CC258" t="str">
            <v>Vacio</v>
          </cell>
          <cell r="CD258" t="str">
            <v>Vacio</v>
          </cell>
          <cell r="CE258" t="str">
            <v>Vacio</v>
          </cell>
          <cell r="CF258" t="str">
            <v>Vacio</v>
          </cell>
          <cell r="CG258" t="str">
            <v>Vacio</v>
          </cell>
          <cell r="CH258" t="str">
            <v>Vacio</v>
          </cell>
          <cell r="CI258" t="str">
            <v>Vacio</v>
          </cell>
          <cell r="CJ258" t="str">
            <v>Vacio</v>
          </cell>
          <cell r="CK258" t="str">
            <v>Vacio</v>
          </cell>
          <cell r="CL258" t="str">
            <v>Vacio</v>
          </cell>
          <cell r="CM258" t="str">
            <v>Vacio</v>
          </cell>
          <cell r="CN258" t="str">
            <v>Vacio</v>
          </cell>
          <cell r="CO258" t="str">
            <v>Vacio</v>
          </cell>
          <cell r="CP258" t="str">
            <v>Vacio</v>
          </cell>
          <cell r="CQ258" t="str">
            <v>Vacio</v>
          </cell>
          <cell r="CR258" t="str">
            <v>Vacio</v>
          </cell>
          <cell r="CS258" t="str">
            <v>Vacio</v>
          </cell>
          <cell r="CT258" t="str">
            <v>Vacio</v>
          </cell>
          <cell r="CU258" t="str">
            <v>Vacio</v>
          </cell>
          <cell r="CV258" t="str">
            <v>Vacio</v>
          </cell>
          <cell r="CW258" t="str">
            <v>Vacio</v>
          </cell>
        </row>
        <row r="259">
          <cell r="A259">
            <v>4110</v>
          </cell>
          <cell r="B259" t="str">
            <v>INSTITUTO TOLIMENSE DE FORMACION TECNICA PROFESIONAL</v>
          </cell>
          <cell r="C259" t="str">
            <v>PUBLICA</v>
          </cell>
          <cell r="D259" t="str">
            <v>Institución Técnica Profesional</v>
          </cell>
          <cell r="E259" t="str">
            <v>Vacio</v>
          </cell>
          <cell r="F259">
            <v>43410.742291666669</v>
          </cell>
          <cell r="G259">
            <v>1555</v>
          </cell>
          <cell r="H259" t="str">
            <v>Validado Correctamente</v>
          </cell>
          <cell r="I259" t="str">
            <v>SI</v>
          </cell>
          <cell r="J259">
            <v>43410.780717592592</v>
          </cell>
          <cell r="K259">
            <v>1486</v>
          </cell>
          <cell r="L259" t="str">
            <v>Validado Correctamente</v>
          </cell>
          <cell r="M259" t="str">
            <v>SI</v>
          </cell>
          <cell r="N259">
            <v>43412.472384259258</v>
          </cell>
          <cell r="O259">
            <v>1370</v>
          </cell>
          <cell r="P259" t="str">
            <v>Validado Correctamente</v>
          </cell>
          <cell r="Q259" t="str">
            <v>SI</v>
          </cell>
          <cell r="R259">
            <v>43341.491354166668</v>
          </cell>
          <cell r="S259">
            <v>3753</v>
          </cell>
          <cell r="T259" t="str">
            <v>Validado Correctamente</v>
          </cell>
          <cell r="U259" t="str">
            <v>SI</v>
          </cell>
          <cell r="V259">
            <v>43298.731574074074</v>
          </cell>
          <cell r="W259">
            <v>842</v>
          </cell>
          <cell r="X259" t="str">
            <v>Validado Correctamente</v>
          </cell>
          <cell r="Y259" t="str">
            <v>NO</v>
          </cell>
          <cell r="Z259" t="str">
            <v>Vacio</v>
          </cell>
          <cell r="AA259" t="str">
            <v>Vacio</v>
          </cell>
          <cell r="AB259" t="str">
            <v>Vacio</v>
          </cell>
          <cell r="AC259" t="str">
            <v>Vacio</v>
          </cell>
          <cell r="AD259" t="str">
            <v>Vacio</v>
          </cell>
          <cell r="AE259" t="str">
            <v>Vacio</v>
          </cell>
          <cell r="AF259" t="str">
            <v>Vacio</v>
          </cell>
          <cell r="AG259" t="str">
            <v>Vacio</v>
          </cell>
          <cell r="AH259">
            <v>43293.655833333331</v>
          </cell>
          <cell r="AI259">
            <v>261</v>
          </cell>
          <cell r="AJ259" t="str">
            <v>Validado Correctamente</v>
          </cell>
          <cell r="AK259" t="str">
            <v>SI</v>
          </cell>
          <cell r="AL259">
            <v>43277.451863425929</v>
          </cell>
          <cell r="AM259" t="str">
            <v>CARGUE 0</v>
          </cell>
          <cell r="AN259" t="str">
            <v>Cargue en cero</v>
          </cell>
          <cell r="AO259" t="str">
            <v>NO</v>
          </cell>
          <cell r="AP259">
            <v>43277.451643518521</v>
          </cell>
          <cell r="AQ259" t="str">
            <v>CARGUE 0</v>
          </cell>
          <cell r="AR259" t="str">
            <v>Cargue en cero</v>
          </cell>
          <cell r="AS259" t="str">
            <v>NO</v>
          </cell>
          <cell r="AT259">
            <v>43299.689444444448</v>
          </cell>
          <cell r="AU259" t="str">
            <v>CARGUE 0</v>
          </cell>
          <cell r="AV259" t="str">
            <v>Validado Correctamente</v>
          </cell>
          <cell r="AW259" t="str">
            <v>SI</v>
          </cell>
          <cell r="AX259">
            <v>43277.452569444446</v>
          </cell>
          <cell r="AY259" t="str">
            <v>CARGUE 0</v>
          </cell>
          <cell r="AZ259" t="str">
            <v>Cargue en cero</v>
          </cell>
          <cell r="BA259" t="str">
            <v>NO</v>
          </cell>
          <cell r="BB259">
            <v>43277.452638888892</v>
          </cell>
          <cell r="BC259" t="str">
            <v>CARGUE 0</v>
          </cell>
          <cell r="BD259" t="str">
            <v>Cargue en cero</v>
          </cell>
          <cell r="BE259" t="str">
            <v>NO</v>
          </cell>
          <cell r="BF259">
            <v>43277.452696759261</v>
          </cell>
          <cell r="BG259" t="str">
            <v>CARGUE 0</v>
          </cell>
          <cell r="BH259" t="str">
            <v>Cargue en cero</v>
          </cell>
          <cell r="BI259" t="str">
            <v>NO</v>
          </cell>
          <cell r="BJ259">
            <v>43277.452789351853</v>
          </cell>
          <cell r="BK259" t="str">
            <v>CARGUE 0</v>
          </cell>
          <cell r="BL259" t="str">
            <v>Cargue en cero</v>
          </cell>
          <cell r="BM259" t="str">
            <v>NO</v>
          </cell>
          <cell r="BN259">
            <v>43278.398923611108</v>
          </cell>
          <cell r="BO259">
            <v>3</v>
          </cell>
          <cell r="BP259" t="str">
            <v>Validado Correctamente</v>
          </cell>
          <cell r="BQ259" t="str">
            <v>NO</v>
          </cell>
          <cell r="BR259">
            <v>43276.650439814817</v>
          </cell>
          <cell r="BS259">
            <v>3</v>
          </cell>
          <cell r="BT259" t="str">
            <v>Validado Correctamente</v>
          </cell>
          <cell r="BU259" t="str">
            <v>NO</v>
          </cell>
          <cell r="BV259">
            <v>43278.452060185184</v>
          </cell>
          <cell r="BW259">
            <v>16</v>
          </cell>
          <cell r="BX259" t="str">
            <v>Validado Correctamente</v>
          </cell>
          <cell r="BY259" t="str">
            <v>NO</v>
          </cell>
          <cell r="BZ259" t="str">
            <v>Vacio</v>
          </cell>
          <cell r="CA259" t="str">
            <v>Vacio</v>
          </cell>
          <cell r="CB259" t="str">
            <v>Vacio</v>
          </cell>
          <cell r="CC259" t="str">
            <v>Vacio</v>
          </cell>
          <cell r="CD259" t="str">
            <v>Vacio</v>
          </cell>
          <cell r="CE259" t="str">
            <v>Vacio</v>
          </cell>
          <cell r="CF259" t="str">
            <v>Vacio</v>
          </cell>
          <cell r="CG259" t="str">
            <v>Vacio</v>
          </cell>
          <cell r="CH259" t="str">
            <v>Vacio</v>
          </cell>
          <cell r="CI259" t="str">
            <v>Vacio</v>
          </cell>
          <cell r="CJ259" t="str">
            <v>Vacio</v>
          </cell>
          <cell r="CK259" t="str">
            <v>Vacio</v>
          </cell>
          <cell r="CL259" t="str">
            <v>Vacio</v>
          </cell>
          <cell r="CM259" t="str">
            <v>Vacio</v>
          </cell>
          <cell r="CN259" t="str">
            <v>Vacio</v>
          </cell>
          <cell r="CO259" t="str">
            <v>Vacio</v>
          </cell>
          <cell r="CP259" t="str">
            <v>Vacio</v>
          </cell>
          <cell r="CQ259" t="str">
            <v>Vacio</v>
          </cell>
          <cell r="CR259" t="str">
            <v>Vacio</v>
          </cell>
          <cell r="CS259" t="str">
            <v>Vacio</v>
          </cell>
          <cell r="CT259" t="str">
            <v>Vacio</v>
          </cell>
          <cell r="CU259" t="str">
            <v>Vacio</v>
          </cell>
          <cell r="CV259" t="str">
            <v>Vacio</v>
          </cell>
          <cell r="CW259" t="str">
            <v>Vacio</v>
          </cell>
        </row>
        <row r="260">
          <cell r="A260">
            <v>4111</v>
          </cell>
          <cell r="B260" t="str">
            <v>INSTITUTO NACIONAL DE FORMACION TECNICA PROFESIONAL - HUMBERTO VELASQUEZ GARCIA</v>
          </cell>
          <cell r="C260" t="str">
            <v>PUBLICA</v>
          </cell>
          <cell r="D260" t="str">
            <v>Institución Técnica Profesional</v>
          </cell>
          <cell r="E260" t="str">
            <v>Vacio</v>
          </cell>
          <cell r="F260">
            <v>43411.505474537036</v>
          </cell>
          <cell r="G260">
            <v>344</v>
          </cell>
          <cell r="H260" t="str">
            <v>Validado Correctamente</v>
          </cell>
          <cell r="I260" t="str">
            <v>SI</v>
          </cell>
          <cell r="J260">
            <v>43411.58966435185</v>
          </cell>
          <cell r="K260">
            <v>306</v>
          </cell>
          <cell r="L260" t="str">
            <v>Validado Correctamente</v>
          </cell>
          <cell r="M260" t="str">
            <v>SI</v>
          </cell>
          <cell r="N260">
            <v>43412.609166666669</v>
          </cell>
          <cell r="O260">
            <v>330</v>
          </cell>
          <cell r="P260" t="str">
            <v>Validado Correctamente</v>
          </cell>
          <cell r="Q260" t="str">
            <v>SI</v>
          </cell>
          <cell r="R260">
            <v>43355.500254629631</v>
          </cell>
          <cell r="S260">
            <v>550</v>
          </cell>
          <cell r="T260" t="str">
            <v>Validado Correctamente</v>
          </cell>
          <cell r="U260" t="str">
            <v>SI</v>
          </cell>
          <cell r="V260" t="str">
            <v>Vacio</v>
          </cell>
          <cell r="W260" t="str">
            <v>Vacio</v>
          </cell>
          <cell r="X260" t="str">
            <v>Vacio</v>
          </cell>
          <cell r="Y260" t="str">
            <v>Vacio</v>
          </cell>
          <cell r="Z260" t="str">
            <v>Vacio</v>
          </cell>
          <cell r="AA260" t="str">
            <v>Vacio</v>
          </cell>
          <cell r="AB260" t="str">
            <v>Vacio</v>
          </cell>
          <cell r="AC260" t="str">
            <v>Vacio</v>
          </cell>
          <cell r="AD260" t="str">
            <v>Vacio</v>
          </cell>
          <cell r="AE260" t="str">
            <v>Vacio</v>
          </cell>
          <cell r="AF260" t="str">
            <v>Vacio</v>
          </cell>
          <cell r="AG260" t="str">
            <v>Vacio</v>
          </cell>
          <cell r="AH260">
            <v>43398.71875</v>
          </cell>
          <cell r="AI260">
            <v>109</v>
          </cell>
          <cell r="AJ260" t="str">
            <v>Validado Correctamente</v>
          </cell>
          <cell r="AK260" t="str">
            <v>SI</v>
          </cell>
          <cell r="AL260" t="str">
            <v>Vacio</v>
          </cell>
          <cell r="AM260" t="str">
            <v>Vacio</v>
          </cell>
          <cell r="AN260" t="str">
            <v>Vacio</v>
          </cell>
          <cell r="AO260" t="str">
            <v>Vacio</v>
          </cell>
          <cell r="AP260" t="str">
            <v>Vacio</v>
          </cell>
          <cell r="AQ260" t="str">
            <v>Vacio</v>
          </cell>
          <cell r="AR260" t="str">
            <v>Vacio</v>
          </cell>
          <cell r="AS260" t="str">
            <v>Vacio</v>
          </cell>
          <cell r="AT260" t="str">
            <v>Vacio</v>
          </cell>
          <cell r="AU260" t="str">
            <v>Vacio</v>
          </cell>
          <cell r="AV260" t="str">
            <v>Vacio</v>
          </cell>
          <cell r="AW260" t="str">
            <v>Vacio</v>
          </cell>
          <cell r="AX260" t="str">
            <v>Vacio</v>
          </cell>
          <cell r="AY260" t="str">
            <v>Vacio</v>
          </cell>
          <cell r="AZ260" t="str">
            <v>Vacio</v>
          </cell>
          <cell r="BA260" t="str">
            <v>Vacio</v>
          </cell>
          <cell r="BB260" t="str">
            <v>Vacio</v>
          </cell>
          <cell r="BC260" t="str">
            <v>Vacio</v>
          </cell>
          <cell r="BD260" t="str">
            <v>Vacio</v>
          </cell>
          <cell r="BE260" t="str">
            <v>Vacio</v>
          </cell>
          <cell r="BF260" t="str">
            <v>Vacio</v>
          </cell>
          <cell r="BG260" t="str">
            <v>Vacio</v>
          </cell>
          <cell r="BH260" t="str">
            <v>Vacio</v>
          </cell>
          <cell r="BI260" t="str">
            <v>Vacio</v>
          </cell>
          <cell r="BJ260" t="str">
            <v>Vacio</v>
          </cell>
          <cell r="BK260" t="str">
            <v>Vacio</v>
          </cell>
          <cell r="BL260" t="str">
            <v>Vacio</v>
          </cell>
          <cell r="BM260" t="str">
            <v>Vacio</v>
          </cell>
          <cell r="BN260" t="str">
            <v>Vacio</v>
          </cell>
          <cell r="BO260" t="str">
            <v>Vacio</v>
          </cell>
          <cell r="BP260" t="str">
            <v>Vacio</v>
          </cell>
          <cell r="BQ260" t="str">
            <v>Vacio</v>
          </cell>
          <cell r="BR260" t="str">
            <v>Vacio</v>
          </cell>
          <cell r="BS260" t="str">
            <v>Vacio</v>
          </cell>
          <cell r="BT260" t="str">
            <v>Vacio</v>
          </cell>
          <cell r="BU260" t="str">
            <v>Vacio</v>
          </cell>
          <cell r="BV260" t="str">
            <v>Vacio</v>
          </cell>
          <cell r="BW260" t="str">
            <v>Vacio</v>
          </cell>
          <cell r="BX260" t="str">
            <v>Vacio</v>
          </cell>
          <cell r="BY260" t="str">
            <v>Vacio</v>
          </cell>
          <cell r="BZ260" t="str">
            <v>Vacio</v>
          </cell>
          <cell r="CA260" t="str">
            <v>Vacio</v>
          </cell>
          <cell r="CB260" t="str">
            <v>Vacio</v>
          </cell>
          <cell r="CC260" t="str">
            <v>Vacio</v>
          </cell>
          <cell r="CD260" t="str">
            <v>Vacio</v>
          </cell>
          <cell r="CE260" t="str">
            <v>Vacio</v>
          </cell>
          <cell r="CF260" t="str">
            <v>Vacio</v>
          </cell>
          <cell r="CG260" t="str">
            <v>Vacio</v>
          </cell>
          <cell r="CH260" t="str">
            <v>Vacio</v>
          </cell>
          <cell r="CI260" t="str">
            <v>Vacio</v>
          </cell>
          <cell r="CJ260" t="str">
            <v>Vacio</v>
          </cell>
          <cell r="CK260" t="str">
            <v>Vacio</v>
          </cell>
          <cell r="CL260" t="str">
            <v>Vacio</v>
          </cell>
          <cell r="CM260" t="str">
            <v>Vacio</v>
          </cell>
          <cell r="CN260" t="str">
            <v>Vacio</v>
          </cell>
          <cell r="CO260" t="str">
            <v>Vacio</v>
          </cell>
          <cell r="CP260" t="str">
            <v>Vacio</v>
          </cell>
          <cell r="CQ260" t="str">
            <v>Vacio</v>
          </cell>
          <cell r="CR260" t="str">
            <v>Vacio</v>
          </cell>
          <cell r="CS260" t="str">
            <v>Vacio</v>
          </cell>
          <cell r="CT260" t="str">
            <v>Vacio</v>
          </cell>
          <cell r="CU260" t="str">
            <v>Vacio</v>
          </cell>
          <cell r="CV260" t="str">
            <v>Vacio</v>
          </cell>
          <cell r="CW260" t="str">
            <v>Vacio</v>
          </cell>
        </row>
        <row r="261">
          <cell r="A261">
            <v>4112</v>
          </cell>
          <cell r="B261" t="str">
            <v>COLEGIO INTEGRADO NACIONAL ORIENTE DE CALDAS - IES CINOC</v>
          </cell>
          <cell r="C261" t="str">
            <v>PUBLICA</v>
          </cell>
          <cell r="D261" t="str">
            <v>Institución Técnica Profesional</v>
          </cell>
          <cell r="E261" t="str">
            <v>Vacio</v>
          </cell>
          <cell r="F261">
            <v>43340.73101851852</v>
          </cell>
          <cell r="G261">
            <v>150</v>
          </cell>
          <cell r="H261" t="str">
            <v>Validado Correctamente</v>
          </cell>
          <cell r="I261" t="str">
            <v>SI</v>
          </cell>
          <cell r="J261">
            <v>43340.73196759259</v>
          </cell>
          <cell r="K261">
            <v>150</v>
          </cell>
          <cell r="L261" t="str">
            <v>Validado Correctamente</v>
          </cell>
          <cell r="M261" t="str">
            <v>SI</v>
          </cell>
          <cell r="N261">
            <v>43340.732210648152</v>
          </cell>
          <cell r="O261">
            <v>150</v>
          </cell>
          <cell r="P261" t="str">
            <v>Validado Correctamente</v>
          </cell>
          <cell r="Q261" t="str">
            <v>SI</v>
          </cell>
          <cell r="R261">
            <v>43340.733784722222</v>
          </cell>
          <cell r="S261">
            <v>273</v>
          </cell>
          <cell r="T261" t="str">
            <v>Validado Correctamente</v>
          </cell>
          <cell r="U261" t="str">
            <v>SI</v>
          </cell>
          <cell r="V261">
            <v>43330.63726851852</v>
          </cell>
          <cell r="W261">
            <v>131</v>
          </cell>
          <cell r="X261" t="str">
            <v>Validado Correctamente</v>
          </cell>
          <cell r="Y261" t="str">
            <v>SI</v>
          </cell>
          <cell r="Z261" t="str">
            <v>Vacio</v>
          </cell>
          <cell r="AA261" t="str">
            <v>Vacio</v>
          </cell>
          <cell r="AB261" t="str">
            <v>Vacio</v>
          </cell>
          <cell r="AC261" t="str">
            <v>Vacio</v>
          </cell>
          <cell r="AD261" t="str">
            <v>Vacio</v>
          </cell>
          <cell r="AE261" t="str">
            <v>Vacio</v>
          </cell>
          <cell r="AF261" t="str">
            <v>Vacio</v>
          </cell>
          <cell r="AG261" t="str">
            <v>Vacio</v>
          </cell>
          <cell r="AH261">
            <v>43314.488229166665</v>
          </cell>
          <cell r="AI261">
            <v>70</v>
          </cell>
          <cell r="AJ261" t="str">
            <v>Validado Correctamente</v>
          </cell>
          <cell r="AK261" t="str">
            <v>SI</v>
          </cell>
          <cell r="AL261" t="str">
            <v>Vacio</v>
          </cell>
          <cell r="AM261" t="str">
            <v>Vacio</v>
          </cell>
          <cell r="AN261" t="str">
            <v>Vacio</v>
          </cell>
          <cell r="AO261" t="str">
            <v>Vacio</v>
          </cell>
          <cell r="AP261" t="str">
            <v>Vacio</v>
          </cell>
          <cell r="AQ261" t="str">
            <v>Vacio</v>
          </cell>
          <cell r="AR261" t="str">
            <v>Vacio</v>
          </cell>
          <cell r="AS261" t="str">
            <v>Vacio</v>
          </cell>
          <cell r="AT261" t="str">
            <v>Vacio</v>
          </cell>
          <cell r="AU261" t="str">
            <v>Vacio</v>
          </cell>
          <cell r="AV261" t="str">
            <v>Vacio</v>
          </cell>
          <cell r="AW261" t="str">
            <v>Vacio</v>
          </cell>
          <cell r="AX261" t="str">
            <v>Vacio</v>
          </cell>
          <cell r="AY261" t="str">
            <v>Vacio</v>
          </cell>
          <cell r="AZ261" t="str">
            <v>Vacio</v>
          </cell>
          <cell r="BA261" t="str">
            <v>Vacio</v>
          </cell>
          <cell r="BB261" t="str">
            <v>Vacio</v>
          </cell>
          <cell r="BC261" t="str">
            <v>Vacio</v>
          </cell>
          <cell r="BD261" t="str">
            <v>Vacio</v>
          </cell>
          <cell r="BE261" t="str">
            <v>Vacio</v>
          </cell>
          <cell r="BF261" t="str">
            <v>Vacio</v>
          </cell>
          <cell r="BG261" t="str">
            <v>Vacio</v>
          </cell>
          <cell r="BH261" t="str">
            <v>Vacio</v>
          </cell>
          <cell r="BI261" t="str">
            <v>Vacio</v>
          </cell>
          <cell r="BJ261" t="str">
            <v>Vacio</v>
          </cell>
          <cell r="BK261" t="str">
            <v>Vacio</v>
          </cell>
          <cell r="BL261" t="str">
            <v>Vacio</v>
          </cell>
          <cell r="BM261" t="str">
            <v>Vacio</v>
          </cell>
          <cell r="BN261" t="str">
            <v>Vacio</v>
          </cell>
          <cell r="BO261" t="str">
            <v>Vacio</v>
          </cell>
          <cell r="BP261" t="str">
            <v>Vacio</v>
          </cell>
          <cell r="BQ261" t="str">
            <v>Vacio</v>
          </cell>
          <cell r="BR261" t="str">
            <v>Vacio</v>
          </cell>
          <cell r="BS261" t="str">
            <v>Vacio</v>
          </cell>
          <cell r="BT261" t="str">
            <v>Vacio</v>
          </cell>
          <cell r="BU261" t="str">
            <v>Vacio</v>
          </cell>
          <cell r="BV261" t="str">
            <v>Vacio</v>
          </cell>
          <cell r="BW261" t="str">
            <v>Vacio</v>
          </cell>
          <cell r="BX261" t="str">
            <v>Validado con Errores</v>
          </cell>
          <cell r="BY261" t="str">
            <v>Vacio</v>
          </cell>
          <cell r="BZ261" t="str">
            <v>Vacio</v>
          </cell>
          <cell r="CA261" t="str">
            <v>Vacio</v>
          </cell>
          <cell r="CB261" t="str">
            <v>Vacio</v>
          </cell>
          <cell r="CC261" t="str">
            <v>Vacio</v>
          </cell>
          <cell r="CD261" t="str">
            <v>Vacio</v>
          </cell>
          <cell r="CE261" t="str">
            <v>Vacio</v>
          </cell>
          <cell r="CF261" t="str">
            <v>Vacio</v>
          </cell>
          <cell r="CG261" t="str">
            <v>Vacio</v>
          </cell>
          <cell r="CH261" t="str">
            <v>Vacio</v>
          </cell>
          <cell r="CI261" t="str">
            <v>Vacio</v>
          </cell>
          <cell r="CJ261" t="str">
            <v>Vacio</v>
          </cell>
          <cell r="CK261" t="str">
            <v>Vacio</v>
          </cell>
          <cell r="CL261" t="str">
            <v>Vacio</v>
          </cell>
          <cell r="CM261" t="str">
            <v>Vacio</v>
          </cell>
          <cell r="CN261" t="str">
            <v>Vacio</v>
          </cell>
          <cell r="CO261" t="str">
            <v>Vacio</v>
          </cell>
          <cell r="CP261" t="str">
            <v>Vacio</v>
          </cell>
          <cell r="CQ261" t="str">
            <v>Vacio</v>
          </cell>
          <cell r="CR261" t="str">
            <v>Vacio</v>
          </cell>
          <cell r="CS261" t="str">
            <v>Vacio</v>
          </cell>
          <cell r="CT261" t="str">
            <v>Vacio</v>
          </cell>
          <cell r="CU261" t="str">
            <v>Vacio</v>
          </cell>
          <cell r="CV261" t="str">
            <v>Vacio</v>
          </cell>
          <cell r="CW261" t="str">
            <v>Vacio</v>
          </cell>
        </row>
        <row r="262">
          <cell r="A262">
            <v>4701</v>
          </cell>
          <cell r="B262" t="str">
            <v>FUNDACION ACADEMIA DE DIBUJO PROFESIONAL</v>
          </cell>
          <cell r="C262" t="str">
            <v>PRIVADA</v>
          </cell>
          <cell r="D262" t="str">
            <v>Institución Técnica Profesional</v>
          </cell>
          <cell r="E262" t="str">
            <v>Vacio</v>
          </cell>
          <cell r="F262">
            <v>43342.457951388889</v>
          </cell>
          <cell r="G262">
            <v>525</v>
          </cell>
          <cell r="H262" t="str">
            <v>Validado Correctamente</v>
          </cell>
          <cell r="I262" t="str">
            <v>SI</v>
          </cell>
          <cell r="J262">
            <v>43253.318090277775</v>
          </cell>
          <cell r="K262">
            <v>521</v>
          </cell>
          <cell r="L262" t="str">
            <v>Validado Correctamente</v>
          </cell>
          <cell r="M262" t="str">
            <v>NO</v>
          </cell>
          <cell r="N262">
            <v>43271.343761574077</v>
          </cell>
          <cell r="O262">
            <v>514</v>
          </cell>
          <cell r="P262" t="str">
            <v>Validado con Errores</v>
          </cell>
          <cell r="Q262" t="str">
            <v>NO</v>
          </cell>
          <cell r="R262">
            <v>43271.385937500003</v>
          </cell>
          <cell r="S262">
            <v>2258</v>
          </cell>
          <cell r="T262" t="str">
            <v>Validado con Errores</v>
          </cell>
          <cell r="U262" t="str">
            <v>NO</v>
          </cell>
          <cell r="V262">
            <v>43438.407939814817</v>
          </cell>
          <cell r="W262">
            <v>229</v>
          </cell>
          <cell r="X262" t="str">
            <v>Validado Correctamente</v>
          </cell>
          <cell r="Y262" t="str">
            <v>SI</v>
          </cell>
          <cell r="Z262">
            <v>43074.433877314812</v>
          </cell>
          <cell r="AA262">
            <v>9</v>
          </cell>
          <cell r="AB262" t="str">
            <v>Validado Correctamente</v>
          </cell>
          <cell r="AC262" t="str">
            <v>SI</v>
          </cell>
          <cell r="AD262">
            <v>43241.417662037034</v>
          </cell>
          <cell r="AE262">
            <v>1</v>
          </cell>
          <cell r="AF262" t="str">
            <v>Validado Correctamente</v>
          </cell>
          <cell r="AG262" t="str">
            <v>NO</v>
          </cell>
          <cell r="AH262">
            <v>43241.460173611114</v>
          </cell>
          <cell r="AI262">
            <v>90</v>
          </cell>
          <cell r="AJ262" t="str">
            <v>Validado Correctamente</v>
          </cell>
          <cell r="AK262" t="str">
            <v>NO</v>
          </cell>
          <cell r="AL262">
            <v>43259.628136574072</v>
          </cell>
          <cell r="AM262" t="str">
            <v>CARGUE 0</v>
          </cell>
          <cell r="AN262" t="str">
            <v>Cargue en cero</v>
          </cell>
          <cell r="AO262" t="str">
            <v>NO</v>
          </cell>
          <cell r="AP262">
            <v>43259.500289351854</v>
          </cell>
          <cell r="AQ262">
            <v>1</v>
          </cell>
          <cell r="AR262" t="str">
            <v>Validado Correctamente</v>
          </cell>
          <cell r="AS262" t="str">
            <v>NO</v>
          </cell>
          <cell r="AT262">
            <v>43259.62804398148</v>
          </cell>
          <cell r="AU262" t="str">
            <v>CARGUE 0</v>
          </cell>
          <cell r="AV262" t="str">
            <v>Cargue en cero</v>
          </cell>
          <cell r="AW262" t="str">
            <v>NO</v>
          </cell>
          <cell r="AX262">
            <v>43259.628298611111</v>
          </cell>
          <cell r="AY262" t="str">
            <v>CARGUE 0</v>
          </cell>
          <cell r="AZ262" t="str">
            <v>Cargue en cero</v>
          </cell>
          <cell r="BA262" t="str">
            <v>NO</v>
          </cell>
          <cell r="BB262">
            <v>43259.628379629627</v>
          </cell>
          <cell r="BC262" t="str">
            <v>CARGUE 0</v>
          </cell>
          <cell r="BD262" t="str">
            <v>Cargue en cero</v>
          </cell>
          <cell r="BE262" t="str">
            <v>NO</v>
          </cell>
          <cell r="BF262">
            <v>43259.628506944442</v>
          </cell>
          <cell r="BG262" t="str">
            <v>CARGUE 0</v>
          </cell>
          <cell r="BH262" t="str">
            <v>Cargue en cero</v>
          </cell>
          <cell r="BI262" t="str">
            <v>NO</v>
          </cell>
          <cell r="BJ262">
            <v>43259.628587962965</v>
          </cell>
          <cell r="BK262" t="str">
            <v>CARGUE 0</v>
          </cell>
          <cell r="BL262" t="str">
            <v>Cargue en cero</v>
          </cell>
          <cell r="BM262" t="str">
            <v>NO</v>
          </cell>
          <cell r="BN262">
            <v>43259.627881944441</v>
          </cell>
          <cell r="BO262" t="str">
            <v>CARGUE 0</v>
          </cell>
          <cell r="BP262" t="str">
            <v>Cargue en cero</v>
          </cell>
          <cell r="BQ262" t="str">
            <v>NO</v>
          </cell>
          <cell r="BR262">
            <v>43259.489814814813</v>
          </cell>
          <cell r="BS262">
            <v>9</v>
          </cell>
          <cell r="BT262" t="str">
            <v>Validado Correctamente</v>
          </cell>
          <cell r="BU262" t="str">
            <v>NO</v>
          </cell>
          <cell r="BV262">
            <v>43266.390960648147</v>
          </cell>
          <cell r="BW262">
            <v>26</v>
          </cell>
          <cell r="BX262" t="str">
            <v>Validado Correctamente</v>
          </cell>
          <cell r="BY262" t="str">
            <v>NO</v>
          </cell>
          <cell r="BZ262">
            <v>43265.459652777776</v>
          </cell>
          <cell r="CA262">
            <v>14</v>
          </cell>
          <cell r="CB262" t="str">
            <v>Validado Correctamente</v>
          </cell>
          <cell r="CC262" t="str">
            <v>NO</v>
          </cell>
          <cell r="CD262">
            <v>43260.345914351848</v>
          </cell>
          <cell r="CE262" t="str">
            <v>CARGUE 0</v>
          </cell>
          <cell r="CF262" t="str">
            <v>Cargue en cero</v>
          </cell>
          <cell r="CG262" t="str">
            <v>NO</v>
          </cell>
          <cell r="CH262">
            <v>43266.338206018518</v>
          </cell>
          <cell r="CI262">
            <v>2</v>
          </cell>
          <cell r="CJ262" t="str">
            <v>Validado Correctamente</v>
          </cell>
          <cell r="CK262" t="str">
            <v>NO</v>
          </cell>
          <cell r="CL262">
            <v>43266.444722222222</v>
          </cell>
          <cell r="CM262">
            <v>7</v>
          </cell>
          <cell r="CN262" t="str">
            <v>Validado Correctamente</v>
          </cell>
          <cell r="CO262" t="str">
            <v>NO</v>
          </cell>
          <cell r="CP262">
            <v>43266.364374999997</v>
          </cell>
          <cell r="CQ262" t="str">
            <v>CARGUE 0</v>
          </cell>
          <cell r="CR262" t="str">
            <v>Cargue en cero</v>
          </cell>
          <cell r="CS262" t="str">
            <v>NO</v>
          </cell>
          <cell r="CT262">
            <v>43257.310416666667</v>
          </cell>
          <cell r="CU262" t="str">
            <v>CARGUE 0</v>
          </cell>
          <cell r="CV262" t="str">
            <v>Cargue en cero</v>
          </cell>
          <cell r="CW262" t="str">
            <v>NO</v>
          </cell>
        </row>
        <row r="263">
          <cell r="A263">
            <v>4702</v>
          </cell>
          <cell r="B263" t="str">
            <v>FUNDACION DE EDUCACION SUPERIOR SAN JOSE -FESSANJOSE-</v>
          </cell>
          <cell r="C263" t="str">
            <v>PRIVADA</v>
          </cell>
          <cell r="D263" t="str">
            <v>Institución Tecnológica</v>
          </cell>
          <cell r="E263" t="str">
            <v>Vacio</v>
          </cell>
          <cell r="F263">
            <v>43280.359189814815</v>
          </cell>
          <cell r="G263">
            <v>1030</v>
          </cell>
          <cell r="H263" t="str">
            <v>Validado Correctamente</v>
          </cell>
          <cell r="I263" t="str">
            <v>NO</v>
          </cell>
          <cell r="J263">
            <v>43280.383136574077</v>
          </cell>
          <cell r="K263">
            <v>996</v>
          </cell>
          <cell r="L263" t="str">
            <v>Validado con Errores</v>
          </cell>
          <cell r="M263" t="str">
            <v>NO</v>
          </cell>
          <cell r="N263">
            <v>43353.666516203702</v>
          </cell>
          <cell r="O263">
            <v>1319</v>
          </cell>
          <cell r="P263" t="str">
            <v>Validado Correctamente</v>
          </cell>
          <cell r="Q263" t="str">
            <v>SI</v>
          </cell>
          <cell r="R263">
            <v>43424.816168981481</v>
          </cell>
          <cell r="S263">
            <v>2930</v>
          </cell>
          <cell r="T263" t="str">
            <v>Validado Correctamente</v>
          </cell>
          <cell r="U263" t="str">
            <v>SI</v>
          </cell>
          <cell r="V263">
            <v>43444.848819444444</v>
          </cell>
          <cell r="W263">
            <v>227</v>
          </cell>
          <cell r="X263" t="str">
            <v>Validado Correctamente</v>
          </cell>
          <cell r="Y263" t="str">
            <v>SI</v>
          </cell>
          <cell r="Z263" t="str">
            <v>Vacio</v>
          </cell>
          <cell r="AA263" t="str">
            <v>Vacio</v>
          </cell>
          <cell r="AB263" t="str">
            <v>Vacio</v>
          </cell>
          <cell r="AC263" t="str">
            <v>Vacio</v>
          </cell>
          <cell r="AD263" t="str">
            <v>Vacio</v>
          </cell>
          <cell r="AE263" t="str">
            <v>Vacio</v>
          </cell>
          <cell r="AF263" t="str">
            <v>Vacio</v>
          </cell>
          <cell r="AG263" t="str">
            <v>Vacio</v>
          </cell>
          <cell r="AH263">
            <v>43279.548761574071</v>
          </cell>
          <cell r="AI263">
            <v>110</v>
          </cell>
          <cell r="AJ263" t="str">
            <v>Validado Correctamente</v>
          </cell>
          <cell r="AK263" t="str">
            <v>NO</v>
          </cell>
          <cell r="AL263" t="str">
            <v>Vacio</v>
          </cell>
          <cell r="AM263" t="str">
            <v>Vacio</v>
          </cell>
          <cell r="AN263" t="str">
            <v>Vacio</v>
          </cell>
          <cell r="AO263" t="str">
            <v>Vacio</v>
          </cell>
          <cell r="AP263" t="str">
            <v>Vacio</v>
          </cell>
          <cell r="AQ263" t="str">
            <v>Vacio</v>
          </cell>
          <cell r="AR263" t="str">
            <v>Vacio</v>
          </cell>
          <cell r="AS263" t="str">
            <v>Vacio</v>
          </cell>
          <cell r="AT263" t="str">
            <v>Vacio</v>
          </cell>
          <cell r="AU263" t="str">
            <v>Vacio</v>
          </cell>
          <cell r="AV263" t="str">
            <v>Vacio</v>
          </cell>
          <cell r="AW263" t="str">
            <v>Vacio</v>
          </cell>
          <cell r="AX263" t="str">
            <v>Vacio</v>
          </cell>
          <cell r="AY263" t="str">
            <v>Vacio</v>
          </cell>
          <cell r="AZ263" t="str">
            <v>Vacio</v>
          </cell>
          <cell r="BA263" t="str">
            <v>Vacio</v>
          </cell>
          <cell r="BB263" t="str">
            <v>Vacio</v>
          </cell>
          <cell r="BC263" t="str">
            <v>Vacio</v>
          </cell>
          <cell r="BD263" t="str">
            <v>Vacio</v>
          </cell>
          <cell r="BE263" t="str">
            <v>Vacio</v>
          </cell>
          <cell r="BF263" t="str">
            <v>Vacio</v>
          </cell>
          <cell r="BG263" t="str">
            <v>Vacio</v>
          </cell>
          <cell r="BH263" t="str">
            <v>Vacio</v>
          </cell>
          <cell r="BI263" t="str">
            <v>Vacio</v>
          </cell>
          <cell r="BJ263" t="str">
            <v>Vacio</v>
          </cell>
          <cell r="BK263" t="str">
            <v>Vacio</v>
          </cell>
          <cell r="BL263" t="str">
            <v>Vacio</v>
          </cell>
          <cell r="BM263" t="str">
            <v>Vacio</v>
          </cell>
          <cell r="BN263">
            <v>43439.519780092596</v>
          </cell>
          <cell r="BO263">
            <v>1</v>
          </cell>
          <cell r="BP263" t="str">
            <v>Validado Correctamente</v>
          </cell>
          <cell r="BQ263" t="str">
            <v>SI</v>
          </cell>
          <cell r="BR263" t="str">
            <v>Vacio</v>
          </cell>
          <cell r="BS263" t="str">
            <v>Vacio</v>
          </cell>
          <cell r="BT263" t="str">
            <v>Vacio</v>
          </cell>
          <cell r="BU263" t="str">
            <v>Vacio</v>
          </cell>
          <cell r="BV263">
            <v>43259.647534722222</v>
          </cell>
          <cell r="BW263">
            <v>23</v>
          </cell>
          <cell r="BX263" t="str">
            <v>Validado Correctamente</v>
          </cell>
          <cell r="BY263" t="str">
            <v>NO</v>
          </cell>
          <cell r="BZ263" t="str">
            <v>Vacio</v>
          </cell>
          <cell r="CA263" t="str">
            <v>Vacio</v>
          </cell>
          <cell r="CB263" t="str">
            <v>Vacio</v>
          </cell>
          <cell r="CC263" t="str">
            <v>Vacio</v>
          </cell>
          <cell r="CD263" t="str">
            <v>Vacio</v>
          </cell>
          <cell r="CE263" t="str">
            <v>Vacio</v>
          </cell>
          <cell r="CF263" t="str">
            <v>Vacio</v>
          </cell>
          <cell r="CG263" t="str">
            <v>Vacio</v>
          </cell>
          <cell r="CH263" t="str">
            <v>Vacio</v>
          </cell>
          <cell r="CI263" t="str">
            <v>Vacio</v>
          </cell>
          <cell r="CJ263" t="str">
            <v>Vacio</v>
          </cell>
          <cell r="CK263" t="str">
            <v>Vacio</v>
          </cell>
          <cell r="CL263" t="str">
            <v>Vacio</v>
          </cell>
          <cell r="CM263" t="str">
            <v>Vacio</v>
          </cell>
          <cell r="CN263" t="str">
            <v>Vacio</v>
          </cell>
          <cell r="CO263" t="str">
            <v>Vacio</v>
          </cell>
          <cell r="CP263" t="str">
            <v>Vacio</v>
          </cell>
          <cell r="CQ263" t="str">
            <v>Vacio</v>
          </cell>
          <cell r="CR263" t="str">
            <v>Vacio</v>
          </cell>
          <cell r="CS263" t="str">
            <v>Vacio</v>
          </cell>
          <cell r="CT263" t="str">
            <v>Vacio</v>
          </cell>
          <cell r="CU263" t="str">
            <v>Vacio</v>
          </cell>
          <cell r="CV263" t="str">
            <v>Vacio</v>
          </cell>
          <cell r="CW263" t="str">
            <v>Vacio</v>
          </cell>
        </row>
        <row r="264">
          <cell r="A264">
            <v>4705</v>
          </cell>
          <cell r="B264" t="str">
            <v>FUNDACION CENTRO DE EDUCACION SUPERIOR,INVESTIGACION Y PROFESIONALIZACION -CEDINPRO-</v>
          </cell>
          <cell r="C264" t="str">
            <v>PRIVADA</v>
          </cell>
          <cell r="D264" t="str">
            <v>Institución Técnica Profesional</v>
          </cell>
          <cell r="E264" t="str">
            <v>Vacio</v>
          </cell>
          <cell r="F264">
            <v>43276.727569444447</v>
          </cell>
          <cell r="G264" t="str">
            <v>CARGUE 0</v>
          </cell>
          <cell r="H264" t="str">
            <v>Cargue en cero</v>
          </cell>
          <cell r="I264" t="str">
            <v>NO</v>
          </cell>
          <cell r="J264">
            <v>43276.727013888885</v>
          </cell>
          <cell r="K264" t="str">
            <v>CARGUE 0</v>
          </cell>
          <cell r="L264" t="str">
            <v>Cargue en cero</v>
          </cell>
          <cell r="M264" t="str">
            <v>NO</v>
          </cell>
          <cell r="N264">
            <v>43276.72283564815</v>
          </cell>
          <cell r="O264" t="str">
            <v>CARGUE 0</v>
          </cell>
          <cell r="P264" t="str">
            <v>Cargue en cero</v>
          </cell>
          <cell r="Q264" t="str">
            <v>NO</v>
          </cell>
          <cell r="R264">
            <v>43276.723009259258</v>
          </cell>
          <cell r="S264" t="str">
            <v>CARGUE 0</v>
          </cell>
          <cell r="T264" t="str">
            <v>Cargue en cero</v>
          </cell>
          <cell r="U264" t="str">
            <v>NO</v>
          </cell>
          <cell r="V264">
            <v>43277.391539351855</v>
          </cell>
          <cell r="W264">
            <v>1</v>
          </cell>
          <cell r="X264" t="str">
            <v>Validado Correctamente</v>
          </cell>
          <cell r="Y264" t="str">
            <v>NO</v>
          </cell>
          <cell r="Z264" t="str">
            <v>Vacio</v>
          </cell>
          <cell r="AA264" t="str">
            <v>Vacio</v>
          </cell>
          <cell r="AB264" t="str">
            <v>Vacio</v>
          </cell>
          <cell r="AC264" t="str">
            <v>Vacio</v>
          </cell>
          <cell r="AD264">
            <v>43280.614999999998</v>
          </cell>
          <cell r="AE264">
            <v>1</v>
          </cell>
          <cell r="AF264" t="str">
            <v>Validado Correctamente</v>
          </cell>
          <cell r="AG264" t="str">
            <v>NO</v>
          </cell>
          <cell r="AH264" t="str">
            <v>Vacio</v>
          </cell>
          <cell r="AI264" t="str">
            <v>Vacio</v>
          </cell>
          <cell r="AJ264" t="str">
            <v>Cargue en cero</v>
          </cell>
          <cell r="AK264" t="str">
            <v>Vacio</v>
          </cell>
          <cell r="AL264">
            <v>43276.725092592591</v>
          </cell>
          <cell r="AM264" t="str">
            <v>CARGUE 0</v>
          </cell>
          <cell r="AN264" t="str">
            <v>Cargue en cero</v>
          </cell>
          <cell r="AO264" t="str">
            <v>NO</v>
          </cell>
          <cell r="AP264">
            <v>43276.724999999999</v>
          </cell>
          <cell r="AQ264" t="str">
            <v>CARGUE 0</v>
          </cell>
          <cell r="AR264" t="str">
            <v>Cargue en cero</v>
          </cell>
          <cell r="AS264" t="str">
            <v>NO</v>
          </cell>
          <cell r="AT264">
            <v>43276.725057870368</v>
          </cell>
          <cell r="AU264" t="str">
            <v>CARGUE 0</v>
          </cell>
          <cell r="AV264" t="str">
            <v>Cargue en cero</v>
          </cell>
          <cell r="AW264" t="str">
            <v>NO</v>
          </cell>
          <cell r="AX264">
            <v>43276.725138888891</v>
          </cell>
          <cell r="AY264" t="str">
            <v>CARGUE 0</v>
          </cell>
          <cell r="AZ264" t="str">
            <v>Cargue en cero</v>
          </cell>
          <cell r="BA264" t="str">
            <v>NO</v>
          </cell>
          <cell r="BB264">
            <v>43276.725254629629</v>
          </cell>
          <cell r="BC264" t="str">
            <v>CARGUE 0</v>
          </cell>
          <cell r="BD264" t="str">
            <v>Cargue en cero</v>
          </cell>
          <cell r="BE264" t="str">
            <v>NO</v>
          </cell>
          <cell r="BF264">
            <v>43276.725324074076</v>
          </cell>
          <cell r="BG264" t="str">
            <v>CARGUE 0</v>
          </cell>
          <cell r="BH264" t="str">
            <v>Cargue en cero</v>
          </cell>
          <cell r="BI264" t="str">
            <v>NO</v>
          </cell>
          <cell r="BJ264">
            <v>43276.725370370368</v>
          </cell>
          <cell r="BK264" t="str">
            <v>CARGUE 0</v>
          </cell>
          <cell r="BL264" t="str">
            <v>Cargue en cero</v>
          </cell>
          <cell r="BM264" t="str">
            <v>NO</v>
          </cell>
          <cell r="BN264">
            <v>43276.724953703706</v>
          </cell>
          <cell r="BO264" t="str">
            <v>CARGUE 0</v>
          </cell>
          <cell r="BP264" t="str">
            <v>Cargue en cero</v>
          </cell>
          <cell r="BQ264" t="str">
            <v>NO</v>
          </cell>
          <cell r="BR264">
            <v>43276.725543981483</v>
          </cell>
          <cell r="BS264" t="str">
            <v>CARGUE 0</v>
          </cell>
          <cell r="BT264" t="str">
            <v>Cargue en cero</v>
          </cell>
          <cell r="BU264" t="str">
            <v>NO</v>
          </cell>
          <cell r="BV264" t="str">
            <v>Vacio</v>
          </cell>
          <cell r="BW264" t="str">
            <v>Vacio</v>
          </cell>
          <cell r="BX264" t="str">
            <v>Vacio</v>
          </cell>
          <cell r="BY264" t="str">
            <v>Vacio</v>
          </cell>
          <cell r="BZ264">
            <v>43276.725810185184</v>
          </cell>
          <cell r="CA264" t="str">
            <v>CARGUE 0</v>
          </cell>
          <cell r="CB264" t="str">
            <v>Cargue en cero</v>
          </cell>
          <cell r="CC264" t="str">
            <v>NO</v>
          </cell>
          <cell r="CD264">
            <v>43276.725763888891</v>
          </cell>
          <cell r="CE264" t="str">
            <v>CARGUE 0</v>
          </cell>
          <cell r="CF264" t="str">
            <v>Cargue en cero</v>
          </cell>
          <cell r="CG264" t="str">
            <v>NO</v>
          </cell>
          <cell r="CH264">
            <v>43276.725717592592</v>
          </cell>
          <cell r="CI264" t="str">
            <v>CARGUE 0</v>
          </cell>
          <cell r="CJ264" t="str">
            <v>Cargue en cero</v>
          </cell>
          <cell r="CK264" t="str">
            <v>NO</v>
          </cell>
          <cell r="CL264">
            <v>43276.72587962963</v>
          </cell>
          <cell r="CM264" t="str">
            <v>CARGUE 0</v>
          </cell>
          <cell r="CN264" t="str">
            <v>Cargue en cero</v>
          </cell>
          <cell r="CO264" t="str">
            <v>NO</v>
          </cell>
          <cell r="CP264">
            <v>43276.725844907407</v>
          </cell>
          <cell r="CQ264" t="str">
            <v>CARGUE 0</v>
          </cell>
          <cell r="CR264" t="str">
            <v>Cargue en cero</v>
          </cell>
          <cell r="CS264" t="str">
            <v>NO</v>
          </cell>
          <cell r="CT264">
            <v>43276.725925925923</v>
          </cell>
          <cell r="CU264" t="str">
            <v>CARGUE 0</v>
          </cell>
          <cell r="CV264" t="str">
            <v>Cargue en cero</v>
          </cell>
          <cell r="CW264" t="str">
            <v>NO</v>
          </cell>
        </row>
        <row r="265">
          <cell r="A265">
            <v>4708</v>
          </cell>
          <cell r="B265" t="str">
            <v>FUNDACION ESCUELA COLOMBIANA DE HOTELERIA Y TURISMO-ECOTET-</v>
          </cell>
          <cell r="C265" t="str">
            <v>PRIVADA</v>
          </cell>
          <cell r="D265" t="str">
            <v>Institución Técnica Profesional</v>
          </cell>
          <cell r="E265" t="str">
            <v>Vacio</v>
          </cell>
          <cell r="F265">
            <v>43137.613981481481</v>
          </cell>
          <cell r="G265">
            <v>20</v>
          </cell>
          <cell r="H265" t="str">
            <v>Validado Correctamente</v>
          </cell>
          <cell r="I265" t="str">
            <v>NO</v>
          </cell>
          <cell r="J265">
            <v>43137.676157407404</v>
          </cell>
          <cell r="K265">
            <v>20</v>
          </cell>
          <cell r="L265" t="str">
            <v>Validado Correctamente</v>
          </cell>
          <cell r="M265" t="str">
            <v>NO</v>
          </cell>
          <cell r="N265">
            <v>43138.746539351851</v>
          </cell>
          <cell r="O265">
            <v>19</v>
          </cell>
          <cell r="P265" t="str">
            <v>Validado con Errores</v>
          </cell>
          <cell r="Q265" t="str">
            <v>NO</v>
          </cell>
          <cell r="R265">
            <v>43139.489918981482</v>
          </cell>
          <cell r="S265">
            <v>101</v>
          </cell>
          <cell r="T265" t="str">
            <v>Validado Correctamente</v>
          </cell>
          <cell r="U265" t="str">
            <v>NO</v>
          </cell>
          <cell r="V265">
            <v>43362.716724537036</v>
          </cell>
          <cell r="W265">
            <v>1</v>
          </cell>
          <cell r="X265" t="str">
            <v>Validado Correctamente</v>
          </cell>
          <cell r="Y265" t="str">
            <v>SI</v>
          </cell>
          <cell r="Z265" t="str">
            <v>Vacio</v>
          </cell>
          <cell r="AA265" t="str">
            <v>Vacio</v>
          </cell>
          <cell r="AB265" t="str">
            <v>Vacio</v>
          </cell>
          <cell r="AC265" t="str">
            <v>Vacio</v>
          </cell>
          <cell r="AD265" t="str">
            <v>Vacio</v>
          </cell>
          <cell r="AE265" t="str">
            <v>Vacio</v>
          </cell>
          <cell r="AF265" t="str">
            <v>Vacio</v>
          </cell>
          <cell r="AG265" t="str">
            <v>Vacio</v>
          </cell>
          <cell r="AH265">
            <v>43139.352349537039</v>
          </cell>
          <cell r="AI265">
            <v>10</v>
          </cell>
          <cell r="AJ265" t="str">
            <v>Validado Correctamente</v>
          </cell>
          <cell r="AK265" t="str">
            <v>NO</v>
          </cell>
          <cell r="AL265" t="str">
            <v>Vacio</v>
          </cell>
          <cell r="AM265" t="str">
            <v>Vacio</v>
          </cell>
          <cell r="AN265" t="str">
            <v>Vacio</v>
          </cell>
          <cell r="AO265" t="str">
            <v>Vacio</v>
          </cell>
          <cell r="AP265" t="str">
            <v>Vacio</v>
          </cell>
          <cell r="AQ265" t="str">
            <v>Vacio</v>
          </cell>
          <cell r="AR265" t="str">
            <v>Vacio</v>
          </cell>
          <cell r="AS265" t="str">
            <v>Vacio</v>
          </cell>
          <cell r="AT265" t="str">
            <v>Vacio</v>
          </cell>
          <cell r="AU265" t="str">
            <v>Vacio</v>
          </cell>
          <cell r="AV265" t="str">
            <v>Vacio</v>
          </cell>
          <cell r="AW265" t="str">
            <v>Vacio</v>
          </cell>
          <cell r="AX265" t="str">
            <v>Vacio</v>
          </cell>
          <cell r="AY265" t="str">
            <v>Vacio</v>
          </cell>
          <cell r="AZ265" t="str">
            <v>Vacio</v>
          </cell>
          <cell r="BA265" t="str">
            <v>Vacio</v>
          </cell>
          <cell r="BB265" t="str">
            <v>Vacio</v>
          </cell>
          <cell r="BC265" t="str">
            <v>Vacio</v>
          </cell>
          <cell r="BD265" t="str">
            <v>Vacio</v>
          </cell>
          <cell r="BE265" t="str">
            <v>Vacio</v>
          </cell>
          <cell r="BF265" t="str">
            <v>Vacio</v>
          </cell>
          <cell r="BG265" t="str">
            <v>Vacio</v>
          </cell>
          <cell r="BH265" t="str">
            <v>Vacio</v>
          </cell>
          <cell r="BI265" t="str">
            <v>Vacio</v>
          </cell>
          <cell r="BJ265" t="str">
            <v>Vacio</v>
          </cell>
          <cell r="BK265" t="str">
            <v>Vacio</v>
          </cell>
          <cell r="BL265" t="str">
            <v>Vacio</v>
          </cell>
          <cell r="BM265" t="str">
            <v>Vacio</v>
          </cell>
          <cell r="BN265" t="str">
            <v>Vacio</v>
          </cell>
          <cell r="BO265" t="str">
            <v>Vacio</v>
          </cell>
          <cell r="BP265" t="str">
            <v>Vacio</v>
          </cell>
          <cell r="BQ265" t="str">
            <v>Vacio</v>
          </cell>
          <cell r="BR265" t="str">
            <v>Vacio</v>
          </cell>
          <cell r="BS265" t="str">
            <v>Vacio</v>
          </cell>
          <cell r="BT265" t="str">
            <v>Vacio</v>
          </cell>
          <cell r="BU265" t="str">
            <v>Vacio</v>
          </cell>
          <cell r="BV265" t="str">
            <v>Vacio</v>
          </cell>
          <cell r="BW265" t="str">
            <v>Vacio</v>
          </cell>
          <cell r="BX265" t="str">
            <v>Vacio</v>
          </cell>
          <cell r="BY265" t="str">
            <v>Vacio</v>
          </cell>
          <cell r="BZ265" t="str">
            <v>Vacio</v>
          </cell>
          <cell r="CA265" t="str">
            <v>Vacio</v>
          </cell>
          <cell r="CB265" t="str">
            <v>Vacio</v>
          </cell>
          <cell r="CC265" t="str">
            <v>Vacio</v>
          </cell>
          <cell r="CD265" t="str">
            <v>Vacio</v>
          </cell>
          <cell r="CE265" t="str">
            <v>Vacio</v>
          </cell>
          <cell r="CF265" t="str">
            <v>Vacio</v>
          </cell>
          <cell r="CG265" t="str">
            <v>Vacio</v>
          </cell>
          <cell r="CH265" t="str">
            <v>Vacio</v>
          </cell>
          <cell r="CI265" t="str">
            <v>Vacio</v>
          </cell>
          <cell r="CJ265" t="str">
            <v>Vacio</v>
          </cell>
          <cell r="CK265" t="str">
            <v>Vacio</v>
          </cell>
          <cell r="CL265" t="str">
            <v>Vacio</v>
          </cell>
          <cell r="CM265" t="str">
            <v>Vacio</v>
          </cell>
          <cell r="CN265" t="str">
            <v>Vacio</v>
          </cell>
          <cell r="CO265" t="str">
            <v>Vacio</v>
          </cell>
          <cell r="CP265" t="str">
            <v>Vacio</v>
          </cell>
          <cell r="CQ265" t="str">
            <v>Vacio</v>
          </cell>
          <cell r="CR265" t="str">
            <v>Vacio</v>
          </cell>
          <cell r="CS265" t="str">
            <v>Vacio</v>
          </cell>
          <cell r="CT265" t="str">
            <v>Vacio</v>
          </cell>
          <cell r="CU265" t="str">
            <v>Vacio</v>
          </cell>
          <cell r="CV265" t="str">
            <v>Vacio</v>
          </cell>
          <cell r="CW265" t="str">
            <v>Vacio</v>
          </cell>
        </row>
        <row r="266">
          <cell r="A266">
            <v>4709</v>
          </cell>
          <cell r="B266" t="str">
            <v>INSTITUCION UNIVERSITARIA EAM</v>
          </cell>
          <cell r="C266" t="str">
            <v>PRIVADA</v>
          </cell>
          <cell r="D266" t="str">
            <v>Institución Universitaria/Escuela Tecnológica</v>
          </cell>
          <cell r="E266" t="str">
            <v>Vacio</v>
          </cell>
          <cell r="F266">
            <v>43430.638773148145</v>
          </cell>
          <cell r="G266">
            <v>295</v>
          </cell>
          <cell r="H266" t="str">
            <v>Validado Correctamente</v>
          </cell>
          <cell r="I266" t="str">
            <v>SI</v>
          </cell>
          <cell r="J266">
            <v>43431.400983796295</v>
          </cell>
          <cell r="K266">
            <v>297</v>
          </cell>
          <cell r="L266" t="str">
            <v>Validado Correctamente</v>
          </cell>
          <cell r="M266" t="str">
            <v>SI</v>
          </cell>
          <cell r="N266">
            <v>43452.778333333335</v>
          </cell>
          <cell r="O266">
            <v>590</v>
          </cell>
          <cell r="P266" t="str">
            <v>Validado Correctamente</v>
          </cell>
          <cell r="Q266" t="str">
            <v>SI</v>
          </cell>
          <cell r="R266">
            <v>43431.623831018522</v>
          </cell>
          <cell r="S266">
            <v>1660</v>
          </cell>
          <cell r="T266" t="str">
            <v>Validado Correctamente</v>
          </cell>
          <cell r="U266" t="str">
            <v>SI</v>
          </cell>
          <cell r="V266">
            <v>43411.475451388891</v>
          </cell>
          <cell r="W266">
            <v>412</v>
          </cell>
          <cell r="X266" t="str">
            <v>Validado Correctamente</v>
          </cell>
          <cell r="Y266" t="str">
            <v>SI</v>
          </cell>
          <cell r="Z266">
            <v>43075.485439814816</v>
          </cell>
          <cell r="AA266">
            <v>27</v>
          </cell>
          <cell r="AB266" t="str">
            <v>Validado Correctamente</v>
          </cell>
          <cell r="AC266" t="str">
            <v>SI</v>
          </cell>
          <cell r="AD266">
            <v>43270.715694444443</v>
          </cell>
          <cell r="AE266">
            <v>1</v>
          </cell>
          <cell r="AF266" t="str">
            <v>Validado Correctamente</v>
          </cell>
          <cell r="AG266" t="str">
            <v>NO</v>
          </cell>
          <cell r="AH266">
            <v>43276.345208333332</v>
          </cell>
          <cell r="AI266">
            <v>114</v>
          </cell>
          <cell r="AJ266" t="str">
            <v>Validado Correctamente</v>
          </cell>
          <cell r="AK266" t="str">
            <v>NO</v>
          </cell>
          <cell r="AL266" t="str">
            <v>Vacio</v>
          </cell>
          <cell r="AM266" t="str">
            <v>Vacio</v>
          </cell>
          <cell r="AN266" t="str">
            <v>Vacio</v>
          </cell>
          <cell r="AO266" t="str">
            <v>Vacio</v>
          </cell>
          <cell r="AP266" t="str">
            <v>Vacio</v>
          </cell>
          <cell r="AQ266" t="str">
            <v>Vacio</v>
          </cell>
          <cell r="AR266" t="str">
            <v>Vacio</v>
          </cell>
          <cell r="AS266" t="str">
            <v>Vacio</v>
          </cell>
          <cell r="AT266" t="str">
            <v>Vacio</v>
          </cell>
          <cell r="AU266" t="str">
            <v>Vacio</v>
          </cell>
          <cell r="AV266" t="str">
            <v>Vacio</v>
          </cell>
          <cell r="AW266" t="str">
            <v>Vacio</v>
          </cell>
          <cell r="AX266" t="str">
            <v>Vacio</v>
          </cell>
          <cell r="AY266" t="str">
            <v>Vacio</v>
          </cell>
          <cell r="AZ266" t="str">
            <v>Validado con Errores</v>
          </cell>
          <cell r="BA266" t="str">
            <v>Vacio</v>
          </cell>
          <cell r="BB266" t="str">
            <v>Vacio</v>
          </cell>
          <cell r="BC266" t="str">
            <v>Vacio</v>
          </cell>
          <cell r="BD266" t="str">
            <v>Vacio</v>
          </cell>
          <cell r="BE266" t="str">
            <v>Vacio</v>
          </cell>
          <cell r="BF266" t="str">
            <v>Vacio</v>
          </cell>
          <cell r="BG266" t="str">
            <v>Vacio</v>
          </cell>
          <cell r="BH266" t="str">
            <v>Vacio</v>
          </cell>
          <cell r="BI266" t="str">
            <v>Vacio</v>
          </cell>
          <cell r="BJ266" t="str">
            <v>Vacio</v>
          </cell>
          <cell r="BK266" t="str">
            <v>Vacio</v>
          </cell>
          <cell r="BL266" t="str">
            <v>Vacio</v>
          </cell>
          <cell r="BM266" t="str">
            <v>Vacio</v>
          </cell>
          <cell r="BN266" t="str">
            <v>Vacio</v>
          </cell>
          <cell r="BO266" t="str">
            <v>Vacio</v>
          </cell>
          <cell r="BP266" t="str">
            <v>Vacio</v>
          </cell>
          <cell r="BQ266" t="str">
            <v>Vacio</v>
          </cell>
          <cell r="BR266" t="str">
            <v>Vacio</v>
          </cell>
          <cell r="BS266" t="str">
            <v>Vacio</v>
          </cell>
          <cell r="BT266" t="str">
            <v>Validado con Errores</v>
          </cell>
          <cell r="BU266" t="str">
            <v>Vacio</v>
          </cell>
          <cell r="BV266">
            <v>43259.479178240741</v>
          </cell>
          <cell r="BW266">
            <v>34</v>
          </cell>
          <cell r="BX266" t="str">
            <v>Validado Correctamente</v>
          </cell>
          <cell r="BY266" t="str">
            <v>NO</v>
          </cell>
          <cell r="BZ266">
            <v>43259.761377314811</v>
          </cell>
          <cell r="CA266">
            <v>1</v>
          </cell>
          <cell r="CB266" t="str">
            <v>Validado Correctamente</v>
          </cell>
          <cell r="CC266" t="str">
            <v>NO</v>
          </cell>
          <cell r="CD266" t="str">
            <v>Vacio</v>
          </cell>
          <cell r="CE266" t="str">
            <v>Vacio</v>
          </cell>
          <cell r="CF266" t="str">
            <v>Vacio</v>
          </cell>
          <cell r="CG266" t="str">
            <v>Vacio</v>
          </cell>
          <cell r="CH266">
            <v>43259.762708333335</v>
          </cell>
          <cell r="CI266">
            <v>9</v>
          </cell>
          <cell r="CJ266" t="str">
            <v>Validado Correctamente</v>
          </cell>
          <cell r="CK266" t="str">
            <v>NO</v>
          </cell>
          <cell r="CL266" t="str">
            <v>Vacio</v>
          </cell>
          <cell r="CM266" t="str">
            <v>Vacio</v>
          </cell>
          <cell r="CN266" t="str">
            <v>Vacio</v>
          </cell>
          <cell r="CO266" t="str">
            <v>Vacio</v>
          </cell>
          <cell r="CP266">
            <v>43259.76289351852</v>
          </cell>
          <cell r="CQ266">
            <v>4</v>
          </cell>
          <cell r="CR266" t="str">
            <v>Validado Correctamente</v>
          </cell>
          <cell r="CS266" t="str">
            <v>NO</v>
          </cell>
          <cell r="CT266">
            <v>43259.762939814813</v>
          </cell>
          <cell r="CU266">
            <v>4</v>
          </cell>
          <cell r="CV266" t="str">
            <v>Validado Correctamente</v>
          </cell>
          <cell r="CW266" t="str">
            <v>NO</v>
          </cell>
        </row>
        <row r="267">
          <cell r="A267">
            <v>4710</v>
          </cell>
          <cell r="B267" t="str">
            <v>POLITECNICO INDOAMERICANO</v>
          </cell>
          <cell r="C267" t="str">
            <v>PRIVADA</v>
          </cell>
          <cell r="D267" t="str">
            <v>Institución Técnica Profesional</v>
          </cell>
          <cell r="E267" t="str">
            <v>Vacio</v>
          </cell>
          <cell r="F267">
            <v>43452.734224537038</v>
          </cell>
          <cell r="G267" t="str">
            <v>CARGUE 0</v>
          </cell>
          <cell r="H267" t="str">
            <v>Cargue en cero</v>
          </cell>
          <cell r="I267" t="str">
            <v>SI</v>
          </cell>
          <cell r="J267">
            <v>43354.397106481483</v>
          </cell>
          <cell r="K267" t="str">
            <v>CARGUE 0</v>
          </cell>
          <cell r="L267" t="str">
            <v>Cargue en cero</v>
          </cell>
          <cell r="M267" t="str">
            <v>SI</v>
          </cell>
          <cell r="N267">
            <v>43447.420914351853</v>
          </cell>
          <cell r="O267" t="str">
            <v>CARGUE 0</v>
          </cell>
          <cell r="P267" t="str">
            <v>Cargue en cero</v>
          </cell>
          <cell r="Q267" t="str">
            <v>SI</v>
          </cell>
          <cell r="R267">
            <v>43451.741956018515</v>
          </cell>
          <cell r="S267" t="str">
            <v>CARGUE 0</v>
          </cell>
          <cell r="T267" t="str">
            <v>Validado Correctamente</v>
          </cell>
          <cell r="U267" t="str">
            <v>SI</v>
          </cell>
          <cell r="V267">
            <v>43354.401770833334</v>
          </cell>
          <cell r="W267" t="str">
            <v>CARGUE 0</v>
          </cell>
          <cell r="X267" t="str">
            <v>Cargue en cero</v>
          </cell>
          <cell r="Y267" t="str">
            <v>SI</v>
          </cell>
          <cell r="Z267" t="str">
            <v>Vacio</v>
          </cell>
          <cell r="AA267" t="str">
            <v>Vacio</v>
          </cell>
          <cell r="AB267" t="str">
            <v>Vacio</v>
          </cell>
          <cell r="AC267" t="str">
            <v>Vacio</v>
          </cell>
          <cell r="AD267" t="str">
            <v>Vacio</v>
          </cell>
          <cell r="AE267" t="str">
            <v>Vacio</v>
          </cell>
          <cell r="AF267" t="str">
            <v>Vacio</v>
          </cell>
          <cell r="AG267" t="str">
            <v>Vacio</v>
          </cell>
          <cell r="AH267">
            <v>43452.662314814814</v>
          </cell>
          <cell r="AI267">
            <v>13</v>
          </cell>
          <cell r="AJ267" t="str">
            <v>Validado Correctamente</v>
          </cell>
          <cell r="AK267" t="str">
            <v>SI</v>
          </cell>
          <cell r="AL267" t="str">
            <v>Vacio</v>
          </cell>
          <cell r="AM267" t="str">
            <v>Vacio</v>
          </cell>
          <cell r="AN267" t="str">
            <v>Vacio</v>
          </cell>
          <cell r="AO267" t="str">
            <v>Vacio</v>
          </cell>
          <cell r="AP267" t="str">
            <v>Vacio</v>
          </cell>
          <cell r="AQ267" t="str">
            <v>Vacio</v>
          </cell>
          <cell r="AR267" t="str">
            <v>Vacio</v>
          </cell>
          <cell r="AS267" t="str">
            <v>Vacio</v>
          </cell>
          <cell r="AT267" t="str">
            <v>Vacio</v>
          </cell>
          <cell r="AU267" t="str">
            <v>Vacio</v>
          </cell>
          <cell r="AV267" t="str">
            <v>Vacio</v>
          </cell>
          <cell r="AW267" t="str">
            <v>Vacio</v>
          </cell>
          <cell r="AX267" t="str">
            <v>Vacio</v>
          </cell>
          <cell r="AY267" t="str">
            <v>Vacio</v>
          </cell>
          <cell r="AZ267" t="str">
            <v>Vacio</v>
          </cell>
          <cell r="BA267" t="str">
            <v>Vacio</v>
          </cell>
          <cell r="BB267" t="str">
            <v>Vacio</v>
          </cell>
          <cell r="BC267" t="str">
            <v>Vacio</v>
          </cell>
          <cell r="BD267" t="str">
            <v>Vacio</v>
          </cell>
          <cell r="BE267" t="str">
            <v>Vacio</v>
          </cell>
          <cell r="BF267" t="str">
            <v>Vacio</v>
          </cell>
          <cell r="BG267" t="str">
            <v>Vacio</v>
          </cell>
          <cell r="BH267" t="str">
            <v>Vacio</v>
          </cell>
          <cell r="BI267" t="str">
            <v>Vacio</v>
          </cell>
          <cell r="BJ267" t="str">
            <v>Vacio</v>
          </cell>
          <cell r="BK267" t="str">
            <v>Vacio</v>
          </cell>
          <cell r="BL267" t="str">
            <v>Vacio</v>
          </cell>
          <cell r="BM267" t="str">
            <v>Vacio</v>
          </cell>
          <cell r="BN267" t="str">
            <v>Vacio</v>
          </cell>
          <cell r="BO267" t="str">
            <v>Vacio</v>
          </cell>
          <cell r="BP267" t="str">
            <v>Vacio</v>
          </cell>
          <cell r="BQ267" t="str">
            <v>Vacio</v>
          </cell>
          <cell r="BR267">
            <v>43451.741759259261</v>
          </cell>
          <cell r="BS267">
            <v>1</v>
          </cell>
          <cell r="BT267" t="str">
            <v>Validado Correctamente</v>
          </cell>
          <cell r="BU267" t="str">
            <v>SI</v>
          </cell>
          <cell r="BV267" t="str">
            <v>Vacio</v>
          </cell>
          <cell r="BW267" t="str">
            <v>Vacio</v>
          </cell>
          <cell r="BX267" t="str">
            <v>Validado con Errores</v>
          </cell>
          <cell r="BY267" t="str">
            <v>Vacio</v>
          </cell>
          <cell r="BZ267">
            <v>43281.488217592596</v>
          </cell>
          <cell r="CA267">
            <v>154</v>
          </cell>
          <cell r="CB267" t="str">
            <v>Validado Correctamente</v>
          </cell>
          <cell r="CC267" t="str">
            <v>Vacio</v>
          </cell>
          <cell r="CD267" t="str">
            <v>Vacio</v>
          </cell>
          <cell r="CE267" t="str">
            <v>Vacio</v>
          </cell>
          <cell r="CF267" t="str">
            <v>Vacio</v>
          </cell>
          <cell r="CG267" t="str">
            <v>Vacio</v>
          </cell>
          <cell r="CH267" t="str">
            <v>Vacio</v>
          </cell>
          <cell r="CI267" t="str">
            <v>Vacio</v>
          </cell>
          <cell r="CJ267" t="str">
            <v>Vacio</v>
          </cell>
          <cell r="CK267" t="str">
            <v>Vacio</v>
          </cell>
          <cell r="CL267" t="str">
            <v>Vacio</v>
          </cell>
          <cell r="CM267" t="str">
            <v>Vacio</v>
          </cell>
          <cell r="CN267" t="str">
            <v>Vacio</v>
          </cell>
          <cell r="CO267" t="str">
            <v>Vacio</v>
          </cell>
          <cell r="CP267" t="str">
            <v>Vacio</v>
          </cell>
          <cell r="CQ267" t="str">
            <v>Vacio</v>
          </cell>
          <cell r="CR267" t="str">
            <v>Vacio</v>
          </cell>
          <cell r="CS267" t="str">
            <v>Vacio</v>
          </cell>
          <cell r="CT267" t="str">
            <v>Vacio</v>
          </cell>
          <cell r="CU267" t="str">
            <v>Vacio</v>
          </cell>
          <cell r="CV267" t="str">
            <v>Vacio</v>
          </cell>
          <cell r="CW267" t="str">
            <v>Vacio</v>
          </cell>
        </row>
        <row r="268">
          <cell r="A268">
            <v>4714</v>
          </cell>
          <cell r="B268" t="str">
            <v>FUNDACION INTERAMERICANA TECNICA-FIT-</v>
          </cell>
          <cell r="C268" t="str">
            <v>PRIVADA</v>
          </cell>
          <cell r="D268" t="str">
            <v>Institución Técnica Profesional</v>
          </cell>
          <cell r="E268" t="str">
            <v>Vacio</v>
          </cell>
          <cell r="F268">
            <v>43419.378159722219</v>
          </cell>
          <cell r="G268">
            <v>16</v>
          </cell>
          <cell r="H268" t="str">
            <v>Validado Correctamente</v>
          </cell>
          <cell r="I268" t="str">
            <v>SI</v>
          </cell>
          <cell r="J268">
            <v>43419.388715277775</v>
          </cell>
          <cell r="K268">
            <v>15</v>
          </cell>
          <cell r="L268" t="str">
            <v>Validado Correctamente</v>
          </cell>
          <cell r="M268" t="str">
            <v>SI</v>
          </cell>
          <cell r="N268">
            <v>43419.357303240744</v>
          </cell>
          <cell r="O268">
            <v>14</v>
          </cell>
          <cell r="P268" t="str">
            <v>Validado Correctamente</v>
          </cell>
          <cell r="Q268" t="str">
            <v>SI</v>
          </cell>
          <cell r="R268">
            <v>43444.659502314818</v>
          </cell>
          <cell r="S268">
            <v>116</v>
          </cell>
          <cell r="T268" t="str">
            <v>Validado Correctamente</v>
          </cell>
          <cell r="U268" t="str">
            <v>SI</v>
          </cell>
          <cell r="V268">
            <v>43420.405636574076</v>
          </cell>
          <cell r="W268">
            <v>10</v>
          </cell>
          <cell r="X268" t="str">
            <v>Validado Correctamente</v>
          </cell>
          <cell r="Y268" t="str">
            <v>SI</v>
          </cell>
          <cell r="Z268" t="str">
            <v>Vacio</v>
          </cell>
          <cell r="AA268" t="str">
            <v>Vacio</v>
          </cell>
          <cell r="AB268" t="str">
            <v>Vacio</v>
          </cell>
          <cell r="AC268" t="str">
            <v>Vacio</v>
          </cell>
          <cell r="AD268" t="str">
            <v>Vacio</v>
          </cell>
          <cell r="AE268" t="str">
            <v>Vacio</v>
          </cell>
          <cell r="AF268" t="str">
            <v>Vacio</v>
          </cell>
          <cell r="AG268" t="str">
            <v>Vacio</v>
          </cell>
          <cell r="AH268">
            <v>43287.604629629626</v>
          </cell>
          <cell r="AI268">
            <v>17</v>
          </cell>
          <cell r="AJ268" t="str">
            <v>Validado Correctamente</v>
          </cell>
          <cell r="AK268" t="str">
            <v>SI</v>
          </cell>
          <cell r="AL268">
            <v>43279.503125000003</v>
          </cell>
          <cell r="AM268" t="str">
            <v>CARGUE 0</v>
          </cell>
          <cell r="AN268" t="str">
            <v>Cargue en cero</v>
          </cell>
          <cell r="AO268" t="str">
            <v>NO</v>
          </cell>
          <cell r="AP268">
            <v>43279.502337962964</v>
          </cell>
          <cell r="AQ268" t="str">
            <v>CARGUE 0</v>
          </cell>
          <cell r="AR268" t="str">
            <v>Cargue en cero</v>
          </cell>
          <cell r="AS268" t="str">
            <v>NO</v>
          </cell>
          <cell r="AT268">
            <v>43279.502928240741</v>
          </cell>
          <cell r="AU268" t="str">
            <v>CARGUE 0</v>
          </cell>
          <cell r="AV268" t="str">
            <v>Cargue en cero</v>
          </cell>
          <cell r="AW268" t="str">
            <v>NO</v>
          </cell>
          <cell r="AX268">
            <v>43279.50340277778</v>
          </cell>
          <cell r="AY268" t="str">
            <v>CARGUE 0</v>
          </cell>
          <cell r="AZ268" t="str">
            <v>Cargue en cero</v>
          </cell>
          <cell r="BA268" t="str">
            <v>NO</v>
          </cell>
          <cell r="BB268">
            <v>43279.504027777781</v>
          </cell>
          <cell r="BC268" t="str">
            <v>CARGUE 0</v>
          </cell>
          <cell r="BD268" t="str">
            <v>Cargue en cero</v>
          </cell>
          <cell r="BE268" t="str">
            <v>NO</v>
          </cell>
          <cell r="BF268" t="str">
            <v>Vacio</v>
          </cell>
          <cell r="BG268" t="str">
            <v>Vacio</v>
          </cell>
          <cell r="BH268" t="str">
            <v>Vacio</v>
          </cell>
          <cell r="BI268" t="str">
            <v>Vacio</v>
          </cell>
          <cell r="BJ268">
            <v>43287.352048611108</v>
          </cell>
          <cell r="BK268" t="str">
            <v>CARGUE 0</v>
          </cell>
          <cell r="BL268" t="str">
            <v>Cargue en cero</v>
          </cell>
          <cell r="BM268" t="str">
            <v>SI</v>
          </cell>
          <cell r="BN268" t="str">
            <v>Vacio</v>
          </cell>
          <cell r="BO268" t="str">
            <v>Vacio</v>
          </cell>
          <cell r="BP268" t="str">
            <v>Vacio</v>
          </cell>
          <cell r="BQ268" t="str">
            <v>Vacio</v>
          </cell>
          <cell r="BR268" t="str">
            <v>Vacio</v>
          </cell>
          <cell r="BS268" t="str">
            <v>Vacio</v>
          </cell>
          <cell r="BT268" t="str">
            <v>Vacio</v>
          </cell>
          <cell r="BU268" t="str">
            <v>Vacio</v>
          </cell>
          <cell r="BV268" t="str">
            <v>Vacio</v>
          </cell>
          <cell r="BW268" t="str">
            <v>Vacio</v>
          </cell>
          <cell r="BX268" t="str">
            <v>Vacio</v>
          </cell>
          <cell r="BY268" t="str">
            <v>Vacio</v>
          </cell>
          <cell r="BZ268" t="str">
            <v>Vacio</v>
          </cell>
          <cell r="CA268" t="str">
            <v>Vacio</v>
          </cell>
          <cell r="CB268" t="str">
            <v>Vacio</v>
          </cell>
          <cell r="CC268" t="str">
            <v>Vacio</v>
          </cell>
          <cell r="CD268" t="str">
            <v>Vacio</v>
          </cell>
          <cell r="CE268" t="str">
            <v>Vacio</v>
          </cell>
          <cell r="CF268" t="str">
            <v>Vacio</v>
          </cell>
          <cell r="CG268" t="str">
            <v>Vacio</v>
          </cell>
          <cell r="CH268" t="str">
            <v>Vacio</v>
          </cell>
          <cell r="CI268" t="str">
            <v>Vacio</v>
          </cell>
          <cell r="CJ268" t="str">
            <v>Vacio</v>
          </cell>
          <cell r="CK268" t="str">
            <v>Vacio</v>
          </cell>
          <cell r="CL268" t="str">
            <v>Vacio</v>
          </cell>
          <cell r="CM268" t="str">
            <v>Vacio</v>
          </cell>
          <cell r="CN268" t="str">
            <v>Vacio</v>
          </cell>
          <cell r="CO268" t="str">
            <v>Vacio</v>
          </cell>
          <cell r="CP268" t="str">
            <v>Vacio</v>
          </cell>
          <cell r="CQ268" t="str">
            <v>Vacio</v>
          </cell>
          <cell r="CR268" t="str">
            <v>Vacio</v>
          </cell>
          <cell r="CS268" t="str">
            <v>Vacio</v>
          </cell>
          <cell r="CT268" t="str">
            <v>Vacio</v>
          </cell>
          <cell r="CU268" t="str">
            <v>Vacio</v>
          </cell>
          <cell r="CV268" t="str">
            <v>Vacio</v>
          </cell>
          <cell r="CW268" t="str">
            <v>Vacio</v>
          </cell>
        </row>
        <row r="269">
          <cell r="A269">
            <v>4719</v>
          </cell>
          <cell r="B269" t="str">
            <v>FUNDACION DE EDUCACION SUPERIOR NUEVA AMERICA</v>
          </cell>
          <cell r="C269" t="str">
            <v>PRIVADA</v>
          </cell>
          <cell r="D269" t="str">
            <v>Institución Técnica Profesional</v>
          </cell>
          <cell r="E269" t="str">
            <v>Vacio</v>
          </cell>
          <cell r="F269">
            <v>43280.860914351855</v>
          </cell>
          <cell r="G269">
            <v>200</v>
          </cell>
          <cell r="H269" t="str">
            <v>Validado Correctamente</v>
          </cell>
          <cell r="I269" t="str">
            <v>NO</v>
          </cell>
          <cell r="J269">
            <v>43281.928726851853</v>
          </cell>
          <cell r="K269">
            <v>170</v>
          </cell>
          <cell r="L269" t="str">
            <v>Validado Correctamente</v>
          </cell>
          <cell r="M269" t="str">
            <v>Vacio</v>
          </cell>
          <cell r="N269">
            <v>43402.439745370371</v>
          </cell>
          <cell r="O269">
            <v>165</v>
          </cell>
          <cell r="P269" t="str">
            <v>Validado Correctamente</v>
          </cell>
          <cell r="Q269" t="str">
            <v>SI</v>
          </cell>
          <cell r="R269">
            <v>43430.449583333335</v>
          </cell>
          <cell r="S269">
            <v>349</v>
          </cell>
          <cell r="T269" t="str">
            <v>Validado Correctamente</v>
          </cell>
          <cell r="U269" t="str">
            <v>SI</v>
          </cell>
          <cell r="V269">
            <v>43280.452974537038</v>
          </cell>
          <cell r="W269">
            <v>35</v>
          </cell>
          <cell r="X269" t="str">
            <v>Validado Correctamente</v>
          </cell>
          <cell r="Y269" t="str">
            <v>NO</v>
          </cell>
          <cell r="Z269">
            <v>43084.721435185187</v>
          </cell>
          <cell r="AA269">
            <v>4</v>
          </cell>
          <cell r="AB269" t="str">
            <v>Validado Correctamente</v>
          </cell>
          <cell r="AC269" t="str">
            <v>SI</v>
          </cell>
          <cell r="AD269" t="str">
            <v>Vacio</v>
          </cell>
          <cell r="AE269" t="str">
            <v>Vacio</v>
          </cell>
          <cell r="AF269" t="str">
            <v>Validado con Errores</v>
          </cell>
          <cell r="AG269" t="str">
            <v>Vacio</v>
          </cell>
          <cell r="AH269">
            <v>43278.852013888885</v>
          </cell>
          <cell r="AI269">
            <v>22</v>
          </cell>
          <cell r="AJ269" t="str">
            <v>Validado Correctamente</v>
          </cell>
          <cell r="AK269" t="str">
            <v>NO</v>
          </cell>
          <cell r="AL269" t="str">
            <v>Vacio</v>
          </cell>
          <cell r="AM269" t="str">
            <v>Vacio</v>
          </cell>
          <cell r="AN269" t="str">
            <v>Vacio</v>
          </cell>
          <cell r="AO269" t="str">
            <v>Vacio</v>
          </cell>
          <cell r="AP269" t="str">
            <v>Vacio</v>
          </cell>
          <cell r="AQ269" t="str">
            <v>Vacio</v>
          </cell>
          <cell r="AR269" t="str">
            <v>Vacio</v>
          </cell>
          <cell r="AS269" t="str">
            <v>Vacio</v>
          </cell>
          <cell r="AT269" t="str">
            <v>Vacio</v>
          </cell>
          <cell r="AU269" t="str">
            <v>Vacio</v>
          </cell>
          <cell r="AV269" t="str">
            <v>Vacio</v>
          </cell>
          <cell r="AW269" t="str">
            <v>Vacio</v>
          </cell>
          <cell r="AX269" t="str">
            <v>Vacio</v>
          </cell>
          <cell r="AY269" t="str">
            <v>Vacio</v>
          </cell>
          <cell r="AZ269" t="str">
            <v>Vacio</v>
          </cell>
          <cell r="BA269" t="str">
            <v>Vacio</v>
          </cell>
          <cell r="BB269" t="str">
            <v>Vacio</v>
          </cell>
          <cell r="BC269" t="str">
            <v>Vacio</v>
          </cell>
          <cell r="BD269" t="str">
            <v>Vacio</v>
          </cell>
          <cell r="BE269" t="str">
            <v>Vacio</v>
          </cell>
          <cell r="BF269" t="str">
            <v>Vacio</v>
          </cell>
          <cell r="BG269" t="str">
            <v>Vacio</v>
          </cell>
          <cell r="BH269" t="str">
            <v>Vacio</v>
          </cell>
          <cell r="BI269" t="str">
            <v>Vacio</v>
          </cell>
          <cell r="BJ269" t="str">
            <v>Vacio</v>
          </cell>
          <cell r="BK269" t="str">
            <v>Vacio</v>
          </cell>
          <cell r="BL269" t="str">
            <v>Vacio</v>
          </cell>
          <cell r="BM269" t="str">
            <v>Vacio</v>
          </cell>
          <cell r="BN269" t="str">
            <v>Vacio</v>
          </cell>
          <cell r="BO269" t="str">
            <v>Vacio</v>
          </cell>
          <cell r="BP269" t="str">
            <v>Vacio</v>
          </cell>
          <cell r="BQ269" t="str">
            <v>Vacio</v>
          </cell>
          <cell r="BR269" t="str">
            <v>Vacio</v>
          </cell>
          <cell r="BS269" t="str">
            <v>Vacio</v>
          </cell>
          <cell r="BT269" t="str">
            <v>Vacio</v>
          </cell>
          <cell r="BU269" t="str">
            <v>Vacio</v>
          </cell>
          <cell r="BV269" t="str">
            <v>Vacio</v>
          </cell>
          <cell r="BW269" t="str">
            <v>Vacio</v>
          </cell>
          <cell r="BX269" t="str">
            <v>Validado con Errores</v>
          </cell>
          <cell r="BY269" t="str">
            <v>Vacio</v>
          </cell>
          <cell r="BZ269" t="str">
            <v>Vacio</v>
          </cell>
          <cell r="CA269" t="str">
            <v>Vacio</v>
          </cell>
          <cell r="CB269" t="str">
            <v>Vacio</v>
          </cell>
          <cell r="CC269" t="str">
            <v>Vacio</v>
          </cell>
          <cell r="CD269" t="str">
            <v>Vacio</v>
          </cell>
          <cell r="CE269" t="str">
            <v>Vacio</v>
          </cell>
          <cell r="CF269" t="str">
            <v>Vacio</v>
          </cell>
          <cell r="CG269" t="str">
            <v>Vacio</v>
          </cell>
          <cell r="CH269" t="str">
            <v>Vacio</v>
          </cell>
          <cell r="CI269" t="str">
            <v>Vacio</v>
          </cell>
          <cell r="CJ269" t="str">
            <v>Validado con Errores</v>
          </cell>
          <cell r="CK269" t="str">
            <v>Vacio</v>
          </cell>
          <cell r="CL269" t="str">
            <v>Vacio</v>
          </cell>
          <cell r="CM269" t="str">
            <v>Vacio</v>
          </cell>
          <cell r="CN269" t="str">
            <v>Vacio</v>
          </cell>
          <cell r="CO269" t="str">
            <v>Vacio</v>
          </cell>
          <cell r="CP269" t="str">
            <v>Vacio</v>
          </cell>
          <cell r="CQ269" t="str">
            <v>Vacio</v>
          </cell>
          <cell r="CR269" t="str">
            <v>Vacio</v>
          </cell>
          <cell r="CS269" t="str">
            <v>Vacio</v>
          </cell>
          <cell r="CT269" t="str">
            <v>Vacio</v>
          </cell>
          <cell r="CU269" t="str">
            <v>Vacio</v>
          </cell>
          <cell r="CV269" t="str">
            <v>Validado con Errores</v>
          </cell>
          <cell r="CW269" t="str">
            <v>Vacio</v>
          </cell>
        </row>
        <row r="270">
          <cell r="A270">
            <v>4721</v>
          </cell>
          <cell r="B270" t="str">
            <v>FUNDACION UNIVERSITARIA HORIZONTE</v>
          </cell>
          <cell r="C270" t="str">
            <v>PRIVADA</v>
          </cell>
          <cell r="D270" t="str">
            <v>Institución Universitaria/Escuela Tecnológica</v>
          </cell>
          <cell r="E270" t="str">
            <v>Vacio</v>
          </cell>
          <cell r="F270">
            <v>43280.368113425924</v>
          </cell>
          <cell r="G270">
            <v>563</v>
          </cell>
          <cell r="H270" t="str">
            <v>Validado Correctamente</v>
          </cell>
          <cell r="I270" t="str">
            <v>NO</v>
          </cell>
          <cell r="J270">
            <v>43280.435127314813</v>
          </cell>
          <cell r="K270">
            <v>481</v>
          </cell>
          <cell r="L270" t="str">
            <v>Validado Correctamente</v>
          </cell>
          <cell r="M270" t="str">
            <v>NO</v>
          </cell>
          <cell r="N270">
            <v>43290.399594907409</v>
          </cell>
          <cell r="O270">
            <v>349</v>
          </cell>
          <cell r="P270" t="str">
            <v>Validado Correctamente</v>
          </cell>
          <cell r="Q270" t="str">
            <v>SI</v>
          </cell>
          <cell r="R270">
            <v>43280.717222222222</v>
          </cell>
          <cell r="S270">
            <v>822</v>
          </cell>
          <cell r="T270" t="str">
            <v>Validado con Errores</v>
          </cell>
          <cell r="U270" t="str">
            <v>NO</v>
          </cell>
          <cell r="V270">
            <v>43281.506631944445</v>
          </cell>
          <cell r="W270">
            <v>253</v>
          </cell>
          <cell r="X270" t="str">
            <v>Validado Correctamente</v>
          </cell>
          <cell r="Y270" t="str">
            <v>NO</v>
          </cell>
          <cell r="Z270" t="str">
            <v>Vacio</v>
          </cell>
          <cell r="AA270" t="str">
            <v>Vacio</v>
          </cell>
          <cell r="AB270" t="str">
            <v>Vacio</v>
          </cell>
          <cell r="AC270" t="str">
            <v>Vacio</v>
          </cell>
          <cell r="AD270">
            <v>43361.536469907405</v>
          </cell>
          <cell r="AE270">
            <v>1</v>
          </cell>
          <cell r="AF270" t="str">
            <v>Validado Correctamente</v>
          </cell>
          <cell r="AG270" t="str">
            <v>SI</v>
          </cell>
          <cell r="AH270">
            <v>43279.497430555559</v>
          </cell>
          <cell r="AI270">
            <v>55</v>
          </cell>
          <cell r="AJ270" t="str">
            <v>Validado Correctamente</v>
          </cell>
          <cell r="AK270" t="str">
            <v>NO</v>
          </cell>
          <cell r="AL270">
            <v>43281.559189814812</v>
          </cell>
          <cell r="AM270" t="str">
            <v>CARGUE 0</v>
          </cell>
          <cell r="AN270" t="str">
            <v>Cargue en cero</v>
          </cell>
          <cell r="AO270" t="str">
            <v>Vacio</v>
          </cell>
          <cell r="AP270">
            <v>43281.559606481482</v>
          </cell>
          <cell r="AQ270" t="str">
            <v>CARGUE 0</v>
          </cell>
          <cell r="AR270" t="str">
            <v>Cargue en cero</v>
          </cell>
          <cell r="AS270" t="str">
            <v>Vacio</v>
          </cell>
          <cell r="AT270">
            <v>43281.560243055559</v>
          </cell>
          <cell r="AU270" t="str">
            <v>CARGUE 0</v>
          </cell>
          <cell r="AV270" t="str">
            <v>Cargue en cero</v>
          </cell>
          <cell r="AW270" t="str">
            <v>Vacio</v>
          </cell>
          <cell r="AX270">
            <v>43276.479108796295</v>
          </cell>
          <cell r="AY270" t="str">
            <v>CARGUE 0</v>
          </cell>
          <cell r="AZ270" t="str">
            <v>Cargue en cero</v>
          </cell>
          <cell r="BA270" t="str">
            <v>NO</v>
          </cell>
          <cell r="BB270">
            <v>43276.479398148149</v>
          </cell>
          <cell r="BC270" t="str">
            <v>CARGUE 0</v>
          </cell>
          <cell r="BD270" t="str">
            <v>Cargue en cero</v>
          </cell>
          <cell r="BE270" t="str">
            <v>NO</v>
          </cell>
          <cell r="BF270">
            <v>43276.480752314812</v>
          </cell>
          <cell r="BG270" t="str">
            <v>CARGUE 0</v>
          </cell>
          <cell r="BH270" t="str">
            <v>Cargue en cero</v>
          </cell>
          <cell r="BI270" t="str">
            <v>NO</v>
          </cell>
          <cell r="BJ270">
            <v>43276.481712962966</v>
          </cell>
          <cell r="BK270" t="str">
            <v>CARGUE 0</v>
          </cell>
          <cell r="BL270" t="str">
            <v>Cargue en cero</v>
          </cell>
          <cell r="BM270" t="str">
            <v>NO</v>
          </cell>
          <cell r="BN270">
            <v>43362.495891203704</v>
          </cell>
          <cell r="BO270" t="str">
            <v>CARGUE 0</v>
          </cell>
          <cell r="BP270" t="str">
            <v>Validado Correctamente</v>
          </cell>
          <cell r="BQ270" t="str">
            <v>SI</v>
          </cell>
          <cell r="BR270">
            <v>43276.481840277775</v>
          </cell>
          <cell r="BS270" t="str">
            <v>CARGUE 0</v>
          </cell>
          <cell r="BT270" t="str">
            <v>Cargue en cero</v>
          </cell>
          <cell r="BU270" t="str">
            <v>NO</v>
          </cell>
          <cell r="BV270">
            <v>43361.48128472222</v>
          </cell>
          <cell r="BW270">
            <v>35</v>
          </cell>
          <cell r="BX270" t="str">
            <v>Validado Correctamente</v>
          </cell>
          <cell r="BY270" t="str">
            <v>SI</v>
          </cell>
          <cell r="BZ270">
            <v>43336.36859953704</v>
          </cell>
          <cell r="CA270">
            <v>3</v>
          </cell>
          <cell r="CB270" t="str">
            <v>Validado Correctamente</v>
          </cell>
          <cell r="CC270" t="str">
            <v>SI</v>
          </cell>
          <cell r="CD270">
            <v>43276.478634259256</v>
          </cell>
          <cell r="CE270" t="str">
            <v>CARGUE 0</v>
          </cell>
          <cell r="CF270" t="str">
            <v>Cargue en cero</v>
          </cell>
          <cell r="CG270" t="str">
            <v>NO</v>
          </cell>
          <cell r="CH270">
            <v>43281.548449074071</v>
          </cell>
          <cell r="CI270" t="str">
            <v>CARGUE 0</v>
          </cell>
          <cell r="CJ270" t="str">
            <v>Cargue en cero</v>
          </cell>
          <cell r="CK270" t="str">
            <v>Vacio</v>
          </cell>
          <cell r="CL270">
            <v>43308.689444444448</v>
          </cell>
          <cell r="CM270">
            <v>0</v>
          </cell>
          <cell r="CN270" t="str">
            <v>Validado Correctamente</v>
          </cell>
          <cell r="CO270" t="str">
            <v>SI</v>
          </cell>
          <cell r="CP270">
            <v>43361.523981481485</v>
          </cell>
          <cell r="CQ270">
            <v>3</v>
          </cell>
          <cell r="CR270" t="str">
            <v>Validado Correctamente</v>
          </cell>
          <cell r="CS270" t="str">
            <v>SI</v>
          </cell>
          <cell r="CT270">
            <v>43281.55804398148</v>
          </cell>
          <cell r="CU270" t="str">
            <v>CARGUE 0</v>
          </cell>
          <cell r="CV270" t="str">
            <v>Cargue en cero</v>
          </cell>
          <cell r="CW270" t="str">
            <v>Vacio</v>
          </cell>
        </row>
        <row r="271">
          <cell r="A271">
            <v>4726</v>
          </cell>
          <cell r="B271" t="str">
            <v>FUNDACION UNIVERSITARIA SAN MATEO - SAN MATEO EDUCACION SUPERIOR</v>
          </cell>
          <cell r="C271" t="str">
            <v>PRIVADA</v>
          </cell>
          <cell r="D271" t="str">
            <v>Institución Universitaria/Escuela Tecnológica</v>
          </cell>
          <cell r="E271" t="str">
            <v>Vacio</v>
          </cell>
          <cell r="F271">
            <v>43263.72923611111</v>
          </cell>
          <cell r="G271">
            <v>2234</v>
          </cell>
          <cell r="H271" t="str">
            <v>Validado Correctamente</v>
          </cell>
          <cell r="I271" t="str">
            <v>NO</v>
          </cell>
          <cell r="J271">
            <v>43264.770138888889</v>
          </cell>
          <cell r="K271">
            <v>2309</v>
          </cell>
          <cell r="L271" t="str">
            <v>Validado Correctamente</v>
          </cell>
          <cell r="M271" t="str">
            <v>NO</v>
          </cell>
          <cell r="N271">
            <v>43264.807060185187</v>
          </cell>
          <cell r="O271">
            <v>2146</v>
          </cell>
          <cell r="P271" t="str">
            <v>Validado Correctamente</v>
          </cell>
          <cell r="Q271" t="str">
            <v>NO</v>
          </cell>
          <cell r="R271">
            <v>43264.856516203705</v>
          </cell>
          <cell r="S271">
            <v>4807</v>
          </cell>
          <cell r="T271" t="str">
            <v>Validado Correctamente</v>
          </cell>
          <cell r="U271" t="str">
            <v>NO</v>
          </cell>
          <cell r="V271">
            <v>43266.769548611112</v>
          </cell>
          <cell r="W271">
            <v>644</v>
          </cell>
          <cell r="X271" t="str">
            <v>Validado Correctamente</v>
          </cell>
          <cell r="Y271" t="str">
            <v>NO</v>
          </cell>
          <cell r="Z271" t="str">
            <v>Vacio</v>
          </cell>
          <cell r="AA271" t="str">
            <v>Vacio</v>
          </cell>
          <cell r="AB271" t="str">
            <v>Vacio</v>
          </cell>
          <cell r="AC271" t="str">
            <v>Vacio</v>
          </cell>
          <cell r="AD271" t="str">
            <v>Vacio</v>
          </cell>
          <cell r="AE271" t="str">
            <v>Vacio</v>
          </cell>
          <cell r="AF271" t="str">
            <v>Vacio</v>
          </cell>
          <cell r="AG271" t="str">
            <v>Vacio</v>
          </cell>
          <cell r="AH271">
            <v>43277.680821759262</v>
          </cell>
          <cell r="AI271">
            <v>209</v>
          </cell>
          <cell r="AJ271" t="str">
            <v>Validado Correctamente</v>
          </cell>
          <cell r="AK271" t="str">
            <v>NO</v>
          </cell>
          <cell r="AL271" t="str">
            <v>Vacio</v>
          </cell>
          <cell r="AM271" t="str">
            <v>Vacio</v>
          </cell>
          <cell r="AN271" t="str">
            <v>Vacio</v>
          </cell>
          <cell r="AO271" t="str">
            <v>Vacio</v>
          </cell>
          <cell r="AP271" t="str">
            <v>Vacio</v>
          </cell>
          <cell r="AQ271" t="str">
            <v>Vacio</v>
          </cell>
          <cell r="AR271" t="str">
            <v>Vacio</v>
          </cell>
          <cell r="AS271" t="str">
            <v>Vacio</v>
          </cell>
          <cell r="AT271">
            <v>43280.614629629628</v>
          </cell>
          <cell r="AU271">
            <v>4</v>
          </cell>
          <cell r="AV271" t="str">
            <v>Validado Correctamente</v>
          </cell>
          <cell r="AW271" t="str">
            <v>NO</v>
          </cell>
          <cell r="AX271">
            <v>43280.614699074074</v>
          </cell>
          <cell r="AY271">
            <v>11</v>
          </cell>
          <cell r="AZ271" t="str">
            <v>Validado Correctamente</v>
          </cell>
          <cell r="BA271" t="str">
            <v>NO</v>
          </cell>
          <cell r="BB271" t="str">
            <v>Vacio</v>
          </cell>
          <cell r="BC271" t="str">
            <v>Vacio</v>
          </cell>
          <cell r="BD271" t="str">
            <v>Vacio</v>
          </cell>
          <cell r="BE271" t="str">
            <v>Vacio</v>
          </cell>
          <cell r="BF271">
            <v>43280.614733796298</v>
          </cell>
          <cell r="BG271">
            <v>2</v>
          </cell>
          <cell r="BH271" t="str">
            <v>Validado Correctamente</v>
          </cell>
          <cell r="BI271" t="str">
            <v>NO</v>
          </cell>
          <cell r="BJ271" t="str">
            <v>Vacio</v>
          </cell>
          <cell r="BK271" t="str">
            <v>Vacio</v>
          </cell>
          <cell r="BL271" t="str">
            <v>Vacio</v>
          </cell>
          <cell r="BM271" t="str">
            <v>Vacio</v>
          </cell>
          <cell r="BN271" t="str">
            <v>Vacio</v>
          </cell>
          <cell r="BO271" t="str">
            <v>Vacio</v>
          </cell>
          <cell r="BP271" t="str">
            <v>Vacio</v>
          </cell>
          <cell r="BQ271" t="str">
            <v>Vacio</v>
          </cell>
          <cell r="BR271">
            <v>43264.852256944447</v>
          </cell>
          <cell r="BS271">
            <v>104</v>
          </cell>
          <cell r="BT271" t="str">
            <v>Validado Correctamente</v>
          </cell>
          <cell r="BU271" t="str">
            <v>NO</v>
          </cell>
          <cell r="BV271">
            <v>43266.753680555557</v>
          </cell>
          <cell r="BW271">
            <v>43</v>
          </cell>
          <cell r="BX271" t="str">
            <v>Validado Correctamente</v>
          </cell>
          <cell r="BY271" t="str">
            <v>NO</v>
          </cell>
          <cell r="BZ271" t="str">
            <v>Vacio</v>
          </cell>
          <cell r="CA271" t="str">
            <v>Vacio</v>
          </cell>
          <cell r="CB271" t="str">
            <v>Vacio</v>
          </cell>
          <cell r="CC271" t="str">
            <v>Vacio</v>
          </cell>
          <cell r="CD271" t="str">
            <v>Vacio</v>
          </cell>
          <cell r="CE271" t="str">
            <v>Vacio</v>
          </cell>
          <cell r="CF271" t="str">
            <v>Vacio</v>
          </cell>
          <cell r="CG271" t="str">
            <v>Vacio</v>
          </cell>
          <cell r="CH271" t="str">
            <v>Vacio</v>
          </cell>
          <cell r="CI271" t="str">
            <v>Vacio</v>
          </cell>
          <cell r="CJ271" t="str">
            <v>Vacio</v>
          </cell>
          <cell r="CK271" t="str">
            <v>Vacio</v>
          </cell>
          <cell r="CL271" t="str">
            <v>Vacio</v>
          </cell>
          <cell r="CM271" t="str">
            <v>Vacio</v>
          </cell>
          <cell r="CN271" t="str">
            <v>Vacio</v>
          </cell>
          <cell r="CO271" t="str">
            <v>Vacio</v>
          </cell>
          <cell r="CP271" t="str">
            <v>Vacio</v>
          </cell>
          <cell r="CQ271" t="str">
            <v>Vacio</v>
          </cell>
          <cell r="CR271" t="str">
            <v>Vacio</v>
          </cell>
          <cell r="CS271" t="str">
            <v>Vacio</v>
          </cell>
          <cell r="CT271" t="str">
            <v>Vacio</v>
          </cell>
          <cell r="CU271" t="str">
            <v>Vacio</v>
          </cell>
          <cell r="CV271" t="str">
            <v>Vacio</v>
          </cell>
          <cell r="CW271" t="str">
            <v>Vacio</v>
          </cell>
        </row>
        <row r="272">
          <cell r="A272">
            <v>4727</v>
          </cell>
          <cell r="B272" t="str">
            <v>POLITECNICO INTERNACIONAL INSTITUCION DE EDUCACION SUPERIOR</v>
          </cell>
          <cell r="C272" t="str">
            <v>PRIVADA</v>
          </cell>
          <cell r="D272" t="str">
            <v>Institución Tecnológica</v>
          </cell>
          <cell r="E272" t="str">
            <v>Vacio</v>
          </cell>
          <cell r="F272">
            <v>43455.445347222223</v>
          </cell>
          <cell r="G272">
            <v>4306</v>
          </cell>
          <cell r="H272" t="str">
            <v>Validado Correctamente</v>
          </cell>
          <cell r="I272" t="str">
            <v>SI</v>
          </cell>
          <cell r="J272">
            <v>43455.456388888888</v>
          </cell>
          <cell r="K272">
            <v>3765</v>
          </cell>
          <cell r="L272" t="str">
            <v>Validado Correctamente</v>
          </cell>
          <cell r="M272" t="str">
            <v>SI</v>
          </cell>
          <cell r="N272">
            <v>43455.456828703704</v>
          </cell>
          <cell r="O272">
            <v>2942</v>
          </cell>
          <cell r="P272" t="str">
            <v>Validado Correctamente</v>
          </cell>
          <cell r="Q272" t="str">
            <v>SI</v>
          </cell>
          <cell r="R272">
            <v>43455.478495370371</v>
          </cell>
          <cell r="S272">
            <v>7410</v>
          </cell>
          <cell r="T272" t="str">
            <v>Validado Correctamente</v>
          </cell>
          <cell r="U272" t="str">
            <v>SI</v>
          </cell>
          <cell r="V272">
            <v>43391.669988425929</v>
          </cell>
          <cell r="W272">
            <v>631</v>
          </cell>
          <cell r="X272" t="str">
            <v>Validado Correctamente</v>
          </cell>
          <cell r="Y272" t="str">
            <v>SI</v>
          </cell>
          <cell r="Z272" t="str">
            <v>Vacio</v>
          </cell>
          <cell r="AA272" t="str">
            <v>Vacio</v>
          </cell>
          <cell r="AB272" t="str">
            <v>Vacio</v>
          </cell>
          <cell r="AC272" t="str">
            <v>Vacio</v>
          </cell>
          <cell r="AD272">
            <v>43369.585335648146</v>
          </cell>
          <cell r="AE272">
            <v>1</v>
          </cell>
          <cell r="AF272" t="str">
            <v>Validado Correctamente</v>
          </cell>
          <cell r="AG272" t="str">
            <v>SI</v>
          </cell>
          <cell r="AH272">
            <v>43444.741296296299</v>
          </cell>
          <cell r="AI272">
            <v>415</v>
          </cell>
          <cell r="AJ272" t="str">
            <v>Validado Correctamente</v>
          </cell>
          <cell r="AK272" t="str">
            <v>SI</v>
          </cell>
          <cell r="AL272" t="str">
            <v>Vacio</v>
          </cell>
          <cell r="AM272" t="str">
            <v>Vacio</v>
          </cell>
          <cell r="AN272" t="str">
            <v>Vacio</v>
          </cell>
          <cell r="AO272" t="str">
            <v>Vacio</v>
          </cell>
          <cell r="AP272" t="str">
            <v>Vacio</v>
          </cell>
          <cell r="AQ272" t="str">
            <v>Vacio</v>
          </cell>
          <cell r="AR272" t="str">
            <v>Vacio</v>
          </cell>
          <cell r="AS272" t="str">
            <v>Vacio</v>
          </cell>
          <cell r="AT272" t="str">
            <v>Vacio</v>
          </cell>
          <cell r="AU272" t="str">
            <v>Vacio</v>
          </cell>
          <cell r="AV272" t="str">
            <v>Vacio</v>
          </cell>
          <cell r="AW272" t="str">
            <v>Vacio</v>
          </cell>
          <cell r="AX272" t="str">
            <v>Vacio</v>
          </cell>
          <cell r="AY272" t="str">
            <v>Vacio</v>
          </cell>
          <cell r="AZ272" t="str">
            <v>Vacio</v>
          </cell>
          <cell r="BA272" t="str">
            <v>Vacio</v>
          </cell>
          <cell r="BB272" t="str">
            <v>Vacio</v>
          </cell>
          <cell r="BC272" t="str">
            <v>Vacio</v>
          </cell>
          <cell r="BD272" t="str">
            <v>Vacio</v>
          </cell>
          <cell r="BE272" t="str">
            <v>Vacio</v>
          </cell>
          <cell r="BF272" t="str">
            <v>Vacio</v>
          </cell>
          <cell r="BG272" t="str">
            <v>Vacio</v>
          </cell>
          <cell r="BH272" t="str">
            <v>Vacio</v>
          </cell>
          <cell r="BI272" t="str">
            <v>Vacio</v>
          </cell>
          <cell r="BJ272" t="str">
            <v>Vacio</v>
          </cell>
          <cell r="BK272" t="str">
            <v>Vacio</v>
          </cell>
          <cell r="BL272" t="str">
            <v>Vacio</v>
          </cell>
          <cell r="BM272" t="str">
            <v>Vacio</v>
          </cell>
          <cell r="BN272" t="str">
            <v>Vacio</v>
          </cell>
          <cell r="BO272" t="str">
            <v>Vacio</v>
          </cell>
          <cell r="BP272" t="str">
            <v>Vacio</v>
          </cell>
          <cell r="BQ272" t="str">
            <v>Vacio</v>
          </cell>
          <cell r="BR272" t="str">
            <v>Vacio</v>
          </cell>
          <cell r="BS272" t="str">
            <v>Vacio</v>
          </cell>
          <cell r="BT272" t="str">
            <v>Vacio</v>
          </cell>
          <cell r="BU272" t="str">
            <v>Vacio</v>
          </cell>
          <cell r="BV272">
            <v>43382.472233796296</v>
          </cell>
          <cell r="BW272">
            <v>168</v>
          </cell>
          <cell r="BX272" t="str">
            <v>Validado Correctamente</v>
          </cell>
          <cell r="BY272" t="str">
            <v>SI</v>
          </cell>
          <cell r="BZ272">
            <v>43456.325046296297</v>
          </cell>
          <cell r="CA272">
            <v>59</v>
          </cell>
          <cell r="CB272" t="str">
            <v>Validado Correctamente</v>
          </cell>
          <cell r="CC272" t="str">
            <v>SI</v>
          </cell>
          <cell r="CD272" t="str">
            <v>Vacio</v>
          </cell>
          <cell r="CE272" t="str">
            <v>Vacio</v>
          </cell>
          <cell r="CF272" t="str">
            <v>Vacio</v>
          </cell>
          <cell r="CG272" t="str">
            <v>Vacio</v>
          </cell>
          <cell r="CH272" t="str">
            <v>Vacio</v>
          </cell>
          <cell r="CI272" t="str">
            <v>Vacio</v>
          </cell>
          <cell r="CJ272" t="str">
            <v>Vacio</v>
          </cell>
          <cell r="CK272" t="str">
            <v>Vacio</v>
          </cell>
          <cell r="CL272" t="str">
            <v>Vacio</v>
          </cell>
          <cell r="CM272" t="str">
            <v>Vacio</v>
          </cell>
          <cell r="CN272" t="str">
            <v>Vacio</v>
          </cell>
          <cell r="CO272" t="str">
            <v>Vacio</v>
          </cell>
          <cell r="CP272" t="str">
            <v>Vacio</v>
          </cell>
          <cell r="CQ272" t="str">
            <v>Vacio</v>
          </cell>
          <cell r="CR272" t="str">
            <v>Vacio</v>
          </cell>
          <cell r="CS272" t="str">
            <v>Vacio</v>
          </cell>
          <cell r="CT272" t="str">
            <v>Vacio</v>
          </cell>
          <cell r="CU272" t="str">
            <v>Vacio</v>
          </cell>
          <cell r="CV272" t="str">
            <v>Vacio</v>
          </cell>
          <cell r="CW272" t="str">
            <v>Vacio</v>
          </cell>
        </row>
        <row r="273">
          <cell r="A273">
            <v>4801</v>
          </cell>
          <cell r="B273" t="str">
            <v>CORPORACION ACADEMIA SUPERIOR DE ARTES</v>
          </cell>
          <cell r="C273" t="str">
            <v>PRIVADA</v>
          </cell>
          <cell r="D273" t="str">
            <v>Institución Tecnológica</v>
          </cell>
          <cell r="E273" t="str">
            <v>Vacio</v>
          </cell>
          <cell r="F273">
            <v>43166.698900462965</v>
          </cell>
          <cell r="G273">
            <v>128</v>
          </cell>
          <cell r="H273" t="str">
            <v>Validado Correctamente</v>
          </cell>
          <cell r="I273" t="str">
            <v>NO</v>
          </cell>
          <cell r="J273">
            <v>43167.479027777779</v>
          </cell>
          <cell r="K273">
            <v>123</v>
          </cell>
          <cell r="L273" t="str">
            <v>Validado Correctamente</v>
          </cell>
          <cell r="M273" t="str">
            <v>NO</v>
          </cell>
          <cell r="N273">
            <v>43174.512986111113</v>
          </cell>
          <cell r="O273">
            <v>92</v>
          </cell>
          <cell r="P273" t="str">
            <v>Validado Correctamente</v>
          </cell>
          <cell r="Q273" t="str">
            <v>NO</v>
          </cell>
          <cell r="R273">
            <v>43438.503831018519</v>
          </cell>
          <cell r="S273">
            <v>263</v>
          </cell>
          <cell r="T273" t="str">
            <v>Validado Correctamente</v>
          </cell>
          <cell r="U273" t="str">
            <v>SI</v>
          </cell>
          <cell r="V273">
            <v>43280.604826388888</v>
          </cell>
          <cell r="W273">
            <v>13</v>
          </cell>
          <cell r="X273" t="str">
            <v>Validado Correctamente</v>
          </cell>
          <cell r="Y273" t="str">
            <v>NO</v>
          </cell>
          <cell r="Z273" t="str">
            <v>Vacio</v>
          </cell>
          <cell r="AA273" t="str">
            <v>Vacio</v>
          </cell>
          <cell r="AB273" t="str">
            <v>Vacio</v>
          </cell>
          <cell r="AC273" t="str">
            <v>Vacio</v>
          </cell>
          <cell r="AD273">
            <v>43280.568379629629</v>
          </cell>
          <cell r="AE273">
            <v>9</v>
          </cell>
          <cell r="AF273" t="str">
            <v>Validado Correctamente</v>
          </cell>
          <cell r="AG273" t="str">
            <v>NO</v>
          </cell>
          <cell r="AH273">
            <v>43434.592175925929</v>
          </cell>
          <cell r="AI273">
            <v>28</v>
          </cell>
          <cell r="AJ273" t="str">
            <v>Validado Correctamente</v>
          </cell>
          <cell r="AK273" t="str">
            <v>SI</v>
          </cell>
          <cell r="AL273">
            <v>43277.280324074076</v>
          </cell>
          <cell r="AM273" t="str">
            <v>CARGUE 0</v>
          </cell>
          <cell r="AN273" t="str">
            <v>Cargue en cero</v>
          </cell>
          <cell r="AO273" t="str">
            <v>NO</v>
          </cell>
          <cell r="AP273">
            <v>43277.279513888891</v>
          </cell>
          <cell r="AQ273" t="str">
            <v>CARGUE 0</v>
          </cell>
          <cell r="AR273" t="str">
            <v>Cargue en cero</v>
          </cell>
          <cell r="AS273" t="str">
            <v>NO</v>
          </cell>
          <cell r="AT273">
            <v>43277.280127314814</v>
          </cell>
          <cell r="AU273" t="str">
            <v>CARGUE 0</v>
          </cell>
          <cell r="AV273" t="str">
            <v>Cargue en cero</v>
          </cell>
          <cell r="AW273" t="str">
            <v>NO</v>
          </cell>
          <cell r="AX273">
            <v>43277.280636574076</v>
          </cell>
          <cell r="AY273" t="str">
            <v>CARGUE 0</v>
          </cell>
          <cell r="AZ273" t="str">
            <v>Cargue en cero</v>
          </cell>
          <cell r="BA273" t="str">
            <v>NO</v>
          </cell>
          <cell r="BB273">
            <v>43277.280821759261</v>
          </cell>
          <cell r="BC273" t="str">
            <v>CARGUE 0</v>
          </cell>
          <cell r="BD273" t="str">
            <v>Cargue en cero</v>
          </cell>
          <cell r="BE273" t="str">
            <v>NO</v>
          </cell>
          <cell r="BF273">
            <v>43277.2809837963</v>
          </cell>
          <cell r="BG273" t="str">
            <v>CARGUE 0</v>
          </cell>
          <cell r="BH273" t="str">
            <v>Cargue en cero</v>
          </cell>
          <cell r="BI273" t="str">
            <v>NO</v>
          </cell>
          <cell r="BJ273">
            <v>43277.281099537038</v>
          </cell>
          <cell r="BK273" t="str">
            <v>CARGUE 0</v>
          </cell>
          <cell r="BL273" t="str">
            <v>Cargue en cero</v>
          </cell>
          <cell r="BM273" t="str">
            <v>NO</v>
          </cell>
          <cell r="BN273">
            <v>43279.369618055556</v>
          </cell>
          <cell r="BO273">
            <v>2</v>
          </cell>
          <cell r="BP273" t="str">
            <v>Validado Correctamente</v>
          </cell>
          <cell r="BQ273" t="str">
            <v>NO</v>
          </cell>
          <cell r="BR273">
            <v>43286.467129629629</v>
          </cell>
          <cell r="BS273">
            <v>1</v>
          </cell>
          <cell r="BT273" t="str">
            <v>Validado Correctamente</v>
          </cell>
          <cell r="BU273" t="str">
            <v>SI</v>
          </cell>
          <cell r="BV273">
            <v>43280.614328703705</v>
          </cell>
          <cell r="BW273">
            <v>5</v>
          </cell>
          <cell r="BX273" t="str">
            <v>Validado Correctamente</v>
          </cell>
          <cell r="BY273" t="str">
            <v>NO</v>
          </cell>
          <cell r="BZ273">
            <v>43278.717280092591</v>
          </cell>
          <cell r="CA273">
            <v>19</v>
          </cell>
          <cell r="CB273" t="str">
            <v>Validado Correctamente</v>
          </cell>
          <cell r="CC273" t="str">
            <v>NO</v>
          </cell>
          <cell r="CD273">
            <v>43277.644409722219</v>
          </cell>
          <cell r="CE273" t="str">
            <v>CARGUE 0</v>
          </cell>
          <cell r="CF273" t="str">
            <v>Cargue en cero</v>
          </cell>
          <cell r="CG273" t="str">
            <v>NO</v>
          </cell>
          <cell r="CH273">
            <v>43280.614606481482</v>
          </cell>
          <cell r="CI273" t="str">
            <v>CARGUE 0</v>
          </cell>
          <cell r="CJ273" t="str">
            <v>Validado Correctamente</v>
          </cell>
          <cell r="CK273" t="str">
            <v>NO</v>
          </cell>
          <cell r="CL273">
            <v>43279.496921296297</v>
          </cell>
          <cell r="CM273">
            <v>1</v>
          </cell>
          <cell r="CN273" t="str">
            <v>Validado Correctamente</v>
          </cell>
          <cell r="CO273" t="str">
            <v>NO</v>
          </cell>
          <cell r="CP273">
            <v>43286.456597222219</v>
          </cell>
          <cell r="CQ273" t="str">
            <v>CARGUE 0</v>
          </cell>
          <cell r="CR273" t="str">
            <v>Validado Correctamente</v>
          </cell>
          <cell r="CS273" t="str">
            <v>SI</v>
          </cell>
          <cell r="CT273">
            <v>43279.461469907408</v>
          </cell>
          <cell r="CU273" t="str">
            <v>CARGUE 0</v>
          </cell>
          <cell r="CV273" t="str">
            <v>Cargue en cero</v>
          </cell>
          <cell r="CW273" t="str">
            <v>NO</v>
          </cell>
        </row>
        <row r="274">
          <cell r="A274">
            <v>4803</v>
          </cell>
          <cell r="B274" t="str">
            <v>CORPORACION POLITECNICO COLOMBO ANDINO</v>
          </cell>
          <cell r="C274" t="str">
            <v>PRIVADA</v>
          </cell>
          <cell r="D274" t="str">
            <v>Institución Técnica Profesional</v>
          </cell>
          <cell r="E274" t="str">
            <v>Vacio</v>
          </cell>
          <cell r="F274">
            <v>43280.657858796294</v>
          </cell>
          <cell r="G274">
            <v>74</v>
          </cell>
          <cell r="H274" t="str">
            <v>Validado Correctamente</v>
          </cell>
          <cell r="I274" t="str">
            <v>NO</v>
          </cell>
          <cell r="J274">
            <v>43280.660983796297</v>
          </cell>
          <cell r="K274">
            <v>14</v>
          </cell>
          <cell r="L274" t="str">
            <v>Validado Correctamente</v>
          </cell>
          <cell r="M274" t="str">
            <v>NO</v>
          </cell>
          <cell r="N274">
            <v>43281.761145833334</v>
          </cell>
          <cell r="O274">
            <v>13</v>
          </cell>
          <cell r="P274" t="str">
            <v>Validado Correctamente</v>
          </cell>
          <cell r="Q274" t="str">
            <v>Vacio</v>
          </cell>
          <cell r="R274">
            <v>43281.805127314816</v>
          </cell>
          <cell r="S274">
            <v>20</v>
          </cell>
          <cell r="T274" t="str">
            <v>Validado Correctamente</v>
          </cell>
          <cell r="U274" t="str">
            <v>Vacio</v>
          </cell>
          <cell r="V274">
            <v>43281.806828703702</v>
          </cell>
          <cell r="W274" t="str">
            <v>CARGUE 0</v>
          </cell>
          <cell r="X274" t="str">
            <v>Cargue en cero</v>
          </cell>
          <cell r="Y274" t="str">
            <v>NO</v>
          </cell>
          <cell r="Z274" t="str">
            <v>Vacio</v>
          </cell>
          <cell r="AA274" t="str">
            <v>Vacio</v>
          </cell>
          <cell r="AB274" t="str">
            <v>Vacio</v>
          </cell>
          <cell r="AC274" t="str">
            <v>Vacio</v>
          </cell>
          <cell r="AD274" t="str">
            <v>Vacio</v>
          </cell>
          <cell r="AE274" t="str">
            <v>Vacio</v>
          </cell>
          <cell r="AF274" t="str">
            <v>Vacio</v>
          </cell>
          <cell r="AG274" t="str">
            <v>Vacio</v>
          </cell>
          <cell r="AH274">
            <v>43285.569756944446</v>
          </cell>
          <cell r="AI274">
            <v>9</v>
          </cell>
          <cell r="AJ274" t="str">
            <v>Validado Correctamente</v>
          </cell>
          <cell r="AK274" t="str">
            <v>SI</v>
          </cell>
          <cell r="AL274" t="str">
            <v>Vacio</v>
          </cell>
          <cell r="AM274" t="str">
            <v>Vacio</v>
          </cell>
          <cell r="AN274" t="str">
            <v>Vacio</v>
          </cell>
          <cell r="AO274" t="str">
            <v>Vacio</v>
          </cell>
          <cell r="AP274" t="str">
            <v>Vacio</v>
          </cell>
          <cell r="AQ274" t="str">
            <v>Vacio</v>
          </cell>
          <cell r="AR274" t="str">
            <v>Vacio</v>
          </cell>
          <cell r="AS274" t="str">
            <v>Vacio</v>
          </cell>
          <cell r="AT274" t="str">
            <v>Vacio</v>
          </cell>
          <cell r="AU274" t="str">
            <v>Vacio</v>
          </cell>
          <cell r="AV274" t="str">
            <v>Vacio</v>
          </cell>
          <cell r="AW274" t="str">
            <v>Vacio</v>
          </cell>
          <cell r="AX274" t="str">
            <v>Vacio</v>
          </cell>
          <cell r="AY274" t="str">
            <v>Vacio</v>
          </cell>
          <cell r="AZ274" t="str">
            <v>Vacio</v>
          </cell>
          <cell r="BA274" t="str">
            <v>Vacio</v>
          </cell>
          <cell r="BB274" t="str">
            <v>Vacio</v>
          </cell>
          <cell r="BC274" t="str">
            <v>Vacio</v>
          </cell>
          <cell r="BD274" t="str">
            <v>Vacio</v>
          </cell>
          <cell r="BE274" t="str">
            <v>Vacio</v>
          </cell>
          <cell r="BF274" t="str">
            <v>Vacio</v>
          </cell>
          <cell r="BG274" t="str">
            <v>Vacio</v>
          </cell>
          <cell r="BH274" t="str">
            <v>Vacio</v>
          </cell>
          <cell r="BI274" t="str">
            <v>Vacio</v>
          </cell>
          <cell r="BJ274" t="str">
            <v>Vacio</v>
          </cell>
          <cell r="BK274" t="str">
            <v>Vacio</v>
          </cell>
          <cell r="BL274" t="str">
            <v>Vacio</v>
          </cell>
          <cell r="BM274" t="str">
            <v>Vacio</v>
          </cell>
          <cell r="BN274" t="str">
            <v>Vacio</v>
          </cell>
          <cell r="BO274" t="str">
            <v>Vacio</v>
          </cell>
          <cell r="BP274" t="str">
            <v>Vacio</v>
          </cell>
          <cell r="BQ274" t="str">
            <v>Vacio</v>
          </cell>
          <cell r="BR274" t="str">
            <v>Vacio</v>
          </cell>
          <cell r="BS274" t="str">
            <v>Vacio</v>
          </cell>
          <cell r="BT274" t="str">
            <v>Vacio</v>
          </cell>
          <cell r="BU274" t="str">
            <v>Vacio</v>
          </cell>
          <cell r="BV274" t="str">
            <v>Vacio</v>
          </cell>
          <cell r="BW274" t="str">
            <v>Vacio</v>
          </cell>
          <cell r="BX274" t="str">
            <v>Vacio</v>
          </cell>
          <cell r="BY274" t="str">
            <v>Vacio</v>
          </cell>
          <cell r="BZ274" t="str">
            <v>Vacio</v>
          </cell>
          <cell r="CA274" t="str">
            <v>Vacio</v>
          </cell>
          <cell r="CB274" t="str">
            <v>Vacio</v>
          </cell>
          <cell r="CC274" t="str">
            <v>Vacio</v>
          </cell>
          <cell r="CD274" t="str">
            <v>Vacio</v>
          </cell>
          <cell r="CE274" t="str">
            <v>Vacio</v>
          </cell>
          <cell r="CF274" t="str">
            <v>Vacio</v>
          </cell>
          <cell r="CG274" t="str">
            <v>Vacio</v>
          </cell>
          <cell r="CH274" t="str">
            <v>Vacio</v>
          </cell>
          <cell r="CI274" t="str">
            <v>Vacio</v>
          </cell>
          <cell r="CJ274" t="str">
            <v>Vacio</v>
          </cell>
          <cell r="CK274" t="str">
            <v>Vacio</v>
          </cell>
          <cell r="CL274" t="str">
            <v>Vacio</v>
          </cell>
          <cell r="CM274" t="str">
            <v>Vacio</v>
          </cell>
          <cell r="CN274" t="str">
            <v>Vacio</v>
          </cell>
          <cell r="CO274" t="str">
            <v>Vacio</v>
          </cell>
          <cell r="CP274" t="str">
            <v>Vacio</v>
          </cell>
          <cell r="CQ274" t="str">
            <v>Vacio</v>
          </cell>
          <cell r="CR274" t="str">
            <v>Vacio</v>
          </cell>
          <cell r="CS274" t="str">
            <v>Vacio</v>
          </cell>
          <cell r="CT274" t="str">
            <v>Vacio</v>
          </cell>
          <cell r="CU274" t="str">
            <v>Vacio</v>
          </cell>
          <cell r="CV274" t="str">
            <v>Vacio</v>
          </cell>
          <cell r="CW274" t="str">
            <v>Vacio</v>
          </cell>
        </row>
        <row r="275">
          <cell r="A275">
            <v>4805</v>
          </cell>
          <cell r="B275" t="str">
            <v>CORPORACION TECNICA DE COLOMBIA -CORPOTEC-</v>
          </cell>
          <cell r="C275" t="str">
            <v>PRIVADA</v>
          </cell>
          <cell r="D275" t="str">
            <v>Institución Técnica Profesional</v>
          </cell>
          <cell r="E275" t="str">
            <v>Vacio</v>
          </cell>
          <cell r="F275" t="str">
            <v>Vacio</v>
          </cell>
          <cell r="G275" t="str">
            <v>Vacio</v>
          </cell>
          <cell r="H275" t="str">
            <v>Vacio</v>
          </cell>
          <cell r="I275" t="str">
            <v>Vacio</v>
          </cell>
          <cell r="J275" t="str">
            <v>Vacio</v>
          </cell>
          <cell r="K275" t="str">
            <v>Vacio</v>
          </cell>
          <cell r="L275" t="str">
            <v>Vacio</v>
          </cell>
          <cell r="M275" t="str">
            <v>Vacio</v>
          </cell>
          <cell r="N275" t="str">
            <v>Vacio</v>
          </cell>
          <cell r="O275" t="str">
            <v>Vacio</v>
          </cell>
          <cell r="P275" t="str">
            <v>Vacio</v>
          </cell>
          <cell r="Q275" t="str">
            <v>Vacio</v>
          </cell>
          <cell r="R275" t="str">
            <v>Vacio</v>
          </cell>
          <cell r="S275" t="str">
            <v>Vacio</v>
          </cell>
          <cell r="T275" t="str">
            <v>Vacio</v>
          </cell>
          <cell r="U275" t="str">
            <v>Vacio</v>
          </cell>
          <cell r="V275" t="str">
            <v>Vacio</v>
          </cell>
          <cell r="W275" t="str">
            <v>Vacio</v>
          </cell>
          <cell r="X275" t="str">
            <v>Vacio</v>
          </cell>
          <cell r="Y275" t="str">
            <v>Vacio</v>
          </cell>
          <cell r="Z275" t="str">
            <v>Vacio</v>
          </cell>
          <cell r="AA275" t="str">
            <v>Vacio</v>
          </cell>
          <cell r="AB275" t="str">
            <v>Vacio</v>
          </cell>
          <cell r="AC275" t="str">
            <v>Vacio</v>
          </cell>
          <cell r="AD275" t="str">
            <v>Vacio</v>
          </cell>
          <cell r="AE275" t="str">
            <v>Vacio</v>
          </cell>
          <cell r="AF275" t="str">
            <v>Vacio</v>
          </cell>
          <cell r="AG275" t="str">
            <v>Vacio</v>
          </cell>
          <cell r="AH275" t="str">
            <v>Vacio</v>
          </cell>
          <cell r="AI275" t="str">
            <v>Vacio</v>
          </cell>
          <cell r="AJ275" t="str">
            <v>Vacio</v>
          </cell>
          <cell r="AK275" t="str">
            <v>Vacio</v>
          </cell>
          <cell r="AL275" t="str">
            <v>Vacio</v>
          </cell>
          <cell r="AM275" t="str">
            <v>Vacio</v>
          </cell>
          <cell r="AN275" t="str">
            <v>Vacio</v>
          </cell>
          <cell r="AO275" t="str">
            <v>Vacio</v>
          </cell>
          <cell r="AP275" t="str">
            <v>Vacio</v>
          </cell>
          <cell r="AQ275" t="str">
            <v>Vacio</v>
          </cell>
          <cell r="AR275" t="str">
            <v>Vacio</v>
          </cell>
          <cell r="AS275" t="str">
            <v>Vacio</v>
          </cell>
          <cell r="AT275" t="str">
            <v>Vacio</v>
          </cell>
          <cell r="AU275" t="str">
            <v>Vacio</v>
          </cell>
          <cell r="AV275" t="str">
            <v>Vacio</v>
          </cell>
          <cell r="AW275" t="str">
            <v>Vacio</v>
          </cell>
          <cell r="AX275" t="str">
            <v>Vacio</v>
          </cell>
          <cell r="AY275" t="str">
            <v>Vacio</v>
          </cell>
          <cell r="AZ275" t="str">
            <v>Vacio</v>
          </cell>
          <cell r="BA275" t="str">
            <v>Vacio</v>
          </cell>
          <cell r="BB275" t="str">
            <v>Vacio</v>
          </cell>
          <cell r="BC275" t="str">
            <v>Vacio</v>
          </cell>
          <cell r="BD275" t="str">
            <v>Vacio</v>
          </cell>
          <cell r="BE275" t="str">
            <v>Vacio</v>
          </cell>
          <cell r="BF275" t="str">
            <v>Vacio</v>
          </cell>
          <cell r="BG275" t="str">
            <v>Vacio</v>
          </cell>
          <cell r="BH275" t="str">
            <v>Vacio</v>
          </cell>
          <cell r="BI275" t="str">
            <v>Vacio</v>
          </cell>
          <cell r="BJ275" t="str">
            <v>Vacio</v>
          </cell>
          <cell r="BK275" t="str">
            <v>Vacio</v>
          </cell>
          <cell r="BL275" t="str">
            <v>Vacio</v>
          </cell>
          <cell r="BM275" t="str">
            <v>Vacio</v>
          </cell>
          <cell r="BN275" t="str">
            <v>Vacio</v>
          </cell>
          <cell r="BO275" t="str">
            <v>Vacio</v>
          </cell>
          <cell r="BP275" t="str">
            <v>Vacio</v>
          </cell>
          <cell r="BQ275" t="str">
            <v>Vacio</v>
          </cell>
          <cell r="BR275" t="str">
            <v>Vacio</v>
          </cell>
          <cell r="BS275" t="str">
            <v>Vacio</v>
          </cell>
          <cell r="BT275" t="str">
            <v>Vacio</v>
          </cell>
          <cell r="BU275" t="str">
            <v>Vacio</v>
          </cell>
          <cell r="BV275" t="str">
            <v>Vacio</v>
          </cell>
          <cell r="BW275" t="str">
            <v>Vacio</v>
          </cell>
          <cell r="BX275" t="str">
            <v>Vacio</v>
          </cell>
          <cell r="BY275" t="str">
            <v>Vacio</v>
          </cell>
          <cell r="BZ275" t="str">
            <v>Vacio</v>
          </cell>
          <cell r="CA275" t="str">
            <v>Vacio</v>
          </cell>
          <cell r="CB275" t="str">
            <v>Vacio</v>
          </cell>
          <cell r="CC275" t="str">
            <v>Vacio</v>
          </cell>
          <cell r="CD275" t="str">
            <v>Vacio</v>
          </cell>
          <cell r="CE275" t="str">
            <v>Vacio</v>
          </cell>
          <cell r="CF275" t="str">
            <v>Vacio</v>
          </cell>
          <cell r="CG275" t="str">
            <v>Vacio</v>
          </cell>
          <cell r="CH275" t="str">
            <v>Vacio</v>
          </cell>
          <cell r="CI275" t="str">
            <v>Vacio</v>
          </cell>
          <cell r="CJ275" t="str">
            <v>Vacio</v>
          </cell>
          <cell r="CK275" t="str">
            <v>Vacio</v>
          </cell>
          <cell r="CL275" t="str">
            <v>Vacio</v>
          </cell>
          <cell r="CM275" t="str">
            <v>Vacio</v>
          </cell>
          <cell r="CN275" t="str">
            <v>Vacio</v>
          </cell>
          <cell r="CO275" t="str">
            <v>Vacio</v>
          </cell>
          <cell r="CP275" t="str">
            <v>Vacio</v>
          </cell>
          <cell r="CQ275" t="str">
            <v>Vacio</v>
          </cell>
          <cell r="CR275" t="str">
            <v>Vacio</v>
          </cell>
          <cell r="CS275" t="str">
            <v>Vacio</v>
          </cell>
          <cell r="CT275" t="str">
            <v>Vacio</v>
          </cell>
          <cell r="CU275" t="str">
            <v>Vacio</v>
          </cell>
          <cell r="CV275" t="str">
            <v>Vacio</v>
          </cell>
          <cell r="CW275" t="str">
            <v>Vacio</v>
          </cell>
        </row>
        <row r="276">
          <cell r="A276">
            <v>4806</v>
          </cell>
          <cell r="B276" t="str">
            <v>CORPORACION CENTRO DE ESTUDIOS ARTISTICOS Y TECNICOS-CEART-</v>
          </cell>
          <cell r="C276" t="str">
            <v>PRIVADA</v>
          </cell>
          <cell r="D276" t="str">
            <v>Institución Técnica Profesional</v>
          </cell>
          <cell r="E276" t="str">
            <v>Vacio</v>
          </cell>
          <cell r="F276">
            <v>43194.549328703702</v>
          </cell>
          <cell r="G276" t="str">
            <v>CARGUE 0</v>
          </cell>
          <cell r="H276" t="str">
            <v>Cargue en cero</v>
          </cell>
          <cell r="I276" t="str">
            <v>NO</v>
          </cell>
          <cell r="J276">
            <v>43194.548530092594</v>
          </cell>
          <cell r="K276" t="str">
            <v>CARGUE 0</v>
          </cell>
          <cell r="L276" t="str">
            <v>Cargue en cero</v>
          </cell>
          <cell r="M276" t="str">
            <v>NO</v>
          </cell>
          <cell r="N276">
            <v>43194.548877314817</v>
          </cell>
          <cell r="O276" t="str">
            <v>CARGUE 0</v>
          </cell>
          <cell r="P276" t="str">
            <v>Cargue en cero</v>
          </cell>
          <cell r="Q276" t="str">
            <v>NO</v>
          </cell>
          <cell r="R276">
            <v>43287.432511574072</v>
          </cell>
          <cell r="S276">
            <v>35</v>
          </cell>
          <cell r="T276" t="str">
            <v>Validado Correctamente</v>
          </cell>
          <cell r="U276" t="str">
            <v>SI</v>
          </cell>
          <cell r="V276">
            <v>43440.743171296293</v>
          </cell>
          <cell r="W276">
            <v>14</v>
          </cell>
          <cell r="X276" t="str">
            <v>Validado Correctamente</v>
          </cell>
          <cell r="Y276" t="str">
            <v>SI</v>
          </cell>
          <cell r="Z276" t="str">
            <v>Vacio</v>
          </cell>
          <cell r="AA276" t="str">
            <v>Vacio</v>
          </cell>
          <cell r="AB276" t="str">
            <v>Vacio</v>
          </cell>
          <cell r="AC276" t="str">
            <v>Vacio</v>
          </cell>
          <cell r="AD276" t="str">
            <v>Vacio</v>
          </cell>
          <cell r="AE276" t="str">
            <v>Vacio</v>
          </cell>
          <cell r="AF276" t="str">
            <v>Vacio</v>
          </cell>
          <cell r="AG276" t="str">
            <v>Vacio</v>
          </cell>
          <cell r="AH276">
            <v>43180.400254629632</v>
          </cell>
          <cell r="AI276">
            <v>10</v>
          </cell>
          <cell r="AJ276" t="str">
            <v>Validado Correctamente</v>
          </cell>
          <cell r="AK276" t="str">
            <v>NO</v>
          </cell>
          <cell r="AL276">
            <v>43238.438518518517</v>
          </cell>
          <cell r="AM276" t="str">
            <v>CARGUE 0</v>
          </cell>
          <cell r="AN276" t="str">
            <v>Cargue en cero</v>
          </cell>
          <cell r="AO276" t="str">
            <v>NO</v>
          </cell>
          <cell r="AP276">
            <v>43238.43818287037</v>
          </cell>
          <cell r="AQ276" t="str">
            <v>CARGUE 0</v>
          </cell>
          <cell r="AR276" t="str">
            <v>Cargue en cero</v>
          </cell>
          <cell r="AS276" t="str">
            <v>NO</v>
          </cell>
          <cell r="AT276">
            <v>43238.438321759262</v>
          </cell>
          <cell r="AU276" t="str">
            <v>CARGUE 0</v>
          </cell>
          <cell r="AV276" t="str">
            <v>Cargue en cero</v>
          </cell>
          <cell r="AW276" t="str">
            <v>NO</v>
          </cell>
          <cell r="AX276">
            <v>43238.438738425924</v>
          </cell>
          <cell r="AY276" t="str">
            <v>CARGUE 0</v>
          </cell>
          <cell r="AZ276" t="str">
            <v>Cargue en cero</v>
          </cell>
          <cell r="BA276" t="str">
            <v>NO</v>
          </cell>
          <cell r="BB276">
            <v>43238.438877314817</v>
          </cell>
          <cell r="BC276" t="str">
            <v>CARGUE 0</v>
          </cell>
          <cell r="BD276" t="str">
            <v>Cargue en cero</v>
          </cell>
          <cell r="BE276" t="str">
            <v>NO</v>
          </cell>
          <cell r="BF276">
            <v>43238.439050925925</v>
          </cell>
          <cell r="BG276" t="str">
            <v>CARGUE 0</v>
          </cell>
          <cell r="BH276" t="str">
            <v>Cargue en cero</v>
          </cell>
          <cell r="BI276" t="str">
            <v>NO</v>
          </cell>
          <cell r="BJ276">
            <v>43238.439155092594</v>
          </cell>
          <cell r="BK276" t="str">
            <v>CARGUE 0</v>
          </cell>
          <cell r="BL276" t="str">
            <v>Cargue en cero</v>
          </cell>
          <cell r="BM276" t="str">
            <v>NO</v>
          </cell>
          <cell r="BN276">
            <v>43238.437997685185</v>
          </cell>
          <cell r="BO276" t="str">
            <v>CARGUE 0</v>
          </cell>
          <cell r="BP276" t="str">
            <v>Cargue en cero</v>
          </cell>
          <cell r="BQ276" t="str">
            <v>NO</v>
          </cell>
          <cell r="BR276" t="str">
            <v>Vacio</v>
          </cell>
          <cell r="BS276" t="str">
            <v>Vacio</v>
          </cell>
          <cell r="BT276" t="str">
            <v>Vacio</v>
          </cell>
          <cell r="BU276" t="str">
            <v>Vacio</v>
          </cell>
          <cell r="BV276">
            <v>43280.567164351851</v>
          </cell>
          <cell r="BW276">
            <v>8</v>
          </cell>
          <cell r="BX276" t="str">
            <v>Validado Correctamente</v>
          </cell>
          <cell r="BY276" t="str">
            <v>NO</v>
          </cell>
          <cell r="BZ276" t="str">
            <v>Vacio</v>
          </cell>
          <cell r="CA276" t="str">
            <v>Vacio</v>
          </cell>
          <cell r="CB276" t="str">
            <v>Vacio</v>
          </cell>
          <cell r="CC276" t="str">
            <v>Vacio</v>
          </cell>
          <cell r="CD276" t="str">
            <v>Vacio</v>
          </cell>
          <cell r="CE276" t="str">
            <v>Vacio</v>
          </cell>
          <cell r="CF276" t="str">
            <v>Vacio</v>
          </cell>
          <cell r="CG276" t="str">
            <v>Vacio</v>
          </cell>
          <cell r="CH276">
            <v>43280.567546296297</v>
          </cell>
          <cell r="CI276">
            <v>3</v>
          </cell>
          <cell r="CJ276" t="str">
            <v>Validado Correctamente</v>
          </cell>
          <cell r="CK276" t="str">
            <v>NO</v>
          </cell>
          <cell r="CL276" t="str">
            <v>Vacio</v>
          </cell>
          <cell r="CM276" t="str">
            <v>Vacio</v>
          </cell>
          <cell r="CN276" t="str">
            <v>Vacio</v>
          </cell>
          <cell r="CO276" t="str">
            <v>Vacio</v>
          </cell>
          <cell r="CP276" t="str">
            <v>Vacio</v>
          </cell>
          <cell r="CQ276" t="str">
            <v>Vacio</v>
          </cell>
          <cell r="CR276" t="str">
            <v>Vacio</v>
          </cell>
          <cell r="CS276" t="str">
            <v>Vacio</v>
          </cell>
          <cell r="CT276" t="str">
            <v>Vacio</v>
          </cell>
          <cell r="CU276" t="str">
            <v>Vacio</v>
          </cell>
          <cell r="CV276" t="str">
            <v>Vacio</v>
          </cell>
          <cell r="CW276" t="str">
            <v>Vacio</v>
          </cell>
        </row>
        <row r="277">
          <cell r="A277">
            <v>4808</v>
          </cell>
          <cell r="B277" t="str">
            <v>CORPORACION REGIONAL DE EDUCACION SUPERIOR-CRES-DE CALI</v>
          </cell>
          <cell r="C277" t="str">
            <v>PRIVADA</v>
          </cell>
          <cell r="D277" t="str">
            <v>Institución Técnica Profesional</v>
          </cell>
          <cell r="E277" t="str">
            <v>Vacio</v>
          </cell>
          <cell r="F277">
            <v>43281.495949074073</v>
          </cell>
          <cell r="G277">
            <v>218</v>
          </cell>
          <cell r="H277" t="str">
            <v>Validado Correctamente</v>
          </cell>
          <cell r="I277" t="str">
            <v>Vacio</v>
          </cell>
          <cell r="J277">
            <v>43281.498298611114</v>
          </cell>
          <cell r="K277">
            <v>209</v>
          </cell>
          <cell r="L277" t="str">
            <v>Validado Correctamente</v>
          </cell>
          <cell r="M277" t="str">
            <v>Vacio</v>
          </cell>
          <cell r="N277" t="str">
            <v>Vacio</v>
          </cell>
          <cell r="O277" t="str">
            <v>Vacio</v>
          </cell>
          <cell r="P277" t="str">
            <v>Validado con Errores</v>
          </cell>
          <cell r="Q277" t="str">
            <v>Vacio</v>
          </cell>
          <cell r="R277" t="str">
            <v>Vacio</v>
          </cell>
          <cell r="S277" t="str">
            <v>Vacio</v>
          </cell>
          <cell r="T277" t="str">
            <v>Validado con Errores</v>
          </cell>
          <cell r="U277" t="str">
            <v>Vacio</v>
          </cell>
          <cell r="V277" t="str">
            <v>Vacio</v>
          </cell>
          <cell r="W277" t="str">
            <v>Vacio</v>
          </cell>
          <cell r="X277" t="str">
            <v>Vacio</v>
          </cell>
          <cell r="Y277" t="str">
            <v>Vacio</v>
          </cell>
          <cell r="Z277" t="str">
            <v>Vacio</v>
          </cell>
          <cell r="AA277" t="str">
            <v>Vacio</v>
          </cell>
          <cell r="AB277" t="str">
            <v>Vacio</v>
          </cell>
          <cell r="AC277" t="str">
            <v>Vacio</v>
          </cell>
          <cell r="AD277" t="str">
            <v>Vacio</v>
          </cell>
          <cell r="AE277" t="str">
            <v>Vacio</v>
          </cell>
          <cell r="AF277" t="str">
            <v>Vacio</v>
          </cell>
          <cell r="AG277" t="str">
            <v>Vacio</v>
          </cell>
          <cell r="AH277" t="str">
            <v>Vacio</v>
          </cell>
          <cell r="AI277" t="str">
            <v>Vacio</v>
          </cell>
          <cell r="AJ277" t="str">
            <v>Validado con Errores</v>
          </cell>
          <cell r="AK277" t="str">
            <v>Vacio</v>
          </cell>
          <cell r="AL277" t="str">
            <v>Vacio</v>
          </cell>
          <cell r="AM277" t="str">
            <v>Vacio</v>
          </cell>
          <cell r="AN277" t="str">
            <v>Vacio</v>
          </cell>
          <cell r="AO277" t="str">
            <v>Vacio</v>
          </cell>
          <cell r="AP277" t="str">
            <v>Vacio</v>
          </cell>
          <cell r="AQ277" t="str">
            <v>Vacio</v>
          </cell>
          <cell r="AR277" t="str">
            <v>Vacio</v>
          </cell>
          <cell r="AS277" t="str">
            <v>Vacio</v>
          </cell>
          <cell r="AT277" t="str">
            <v>Vacio</v>
          </cell>
          <cell r="AU277" t="str">
            <v>Vacio</v>
          </cell>
          <cell r="AV277" t="str">
            <v>Vacio</v>
          </cell>
          <cell r="AW277" t="str">
            <v>Vacio</v>
          </cell>
          <cell r="AX277" t="str">
            <v>Vacio</v>
          </cell>
          <cell r="AY277" t="str">
            <v>Vacio</v>
          </cell>
          <cell r="AZ277" t="str">
            <v>Vacio</v>
          </cell>
          <cell r="BA277" t="str">
            <v>Vacio</v>
          </cell>
          <cell r="BB277" t="str">
            <v>Vacio</v>
          </cell>
          <cell r="BC277" t="str">
            <v>Vacio</v>
          </cell>
          <cell r="BD277" t="str">
            <v>Vacio</v>
          </cell>
          <cell r="BE277" t="str">
            <v>Vacio</v>
          </cell>
          <cell r="BF277" t="str">
            <v>Vacio</v>
          </cell>
          <cell r="BG277" t="str">
            <v>Vacio</v>
          </cell>
          <cell r="BH277" t="str">
            <v>Vacio</v>
          </cell>
          <cell r="BI277" t="str">
            <v>Vacio</v>
          </cell>
          <cell r="BJ277" t="str">
            <v>Vacio</v>
          </cell>
          <cell r="BK277" t="str">
            <v>Vacio</v>
          </cell>
          <cell r="BL277" t="str">
            <v>Vacio</v>
          </cell>
          <cell r="BM277" t="str">
            <v>Vacio</v>
          </cell>
          <cell r="BN277" t="str">
            <v>Vacio</v>
          </cell>
          <cell r="BO277" t="str">
            <v>Vacio</v>
          </cell>
          <cell r="BP277" t="str">
            <v>Vacio</v>
          </cell>
          <cell r="BQ277" t="str">
            <v>Vacio</v>
          </cell>
          <cell r="BR277" t="str">
            <v>Vacio</v>
          </cell>
          <cell r="BS277" t="str">
            <v>Vacio</v>
          </cell>
          <cell r="BT277" t="str">
            <v>Vacio</v>
          </cell>
          <cell r="BU277" t="str">
            <v>Vacio</v>
          </cell>
          <cell r="BV277" t="str">
            <v>Vacio</v>
          </cell>
          <cell r="BW277" t="str">
            <v>Vacio</v>
          </cell>
          <cell r="BX277" t="str">
            <v>Vacio</v>
          </cell>
          <cell r="BY277" t="str">
            <v>Vacio</v>
          </cell>
          <cell r="BZ277" t="str">
            <v>Vacio</v>
          </cell>
          <cell r="CA277" t="str">
            <v>Vacio</v>
          </cell>
          <cell r="CB277" t="str">
            <v>Vacio</v>
          </cell>
          <cell r="CC277" t="str">
            <v>Vacio</v>
          </cell>
          <cell r="CD277" t="str">
            <v>Vacio</v>
          </cell>
          <cell r="CE277" t="str">
            <v>Vacio</v>
          </cell>
          <cell r="CF277" t="str">
            <v>Vacio</v>
          </cell>
          <cell r="CG277" t="str">
            <v>Vacio</v>
          </cell>
          <cell r="CH277" t="str">
            <v>Vacio</v>
          </cell>
          <cell r="CI277" t="str">
            <v>Vacio</v>
          </cell>
          <cell r="CJ277" t="str">
            <v>Vacio</v>
          </cell>
          <cell r="CK277" t="str">
            <v>Vacio</v>
          </cell>
          <cell r="CL277" t="str">
            <v>Vacio</v>
          </cell>
          <cell r="CM277" t="str">
            <v>Vacio</v>
          </cell>
          <cell r="CN277" t="str">
            <v>Vacio</v>
          </cell>
          <cell r="CO277" t="str">
            <v>Vacio</v>
          </cell>
          <cell r="CP277" t="str">
            <v>Vacio</v>
          </cell>
          <cell r="CQ277" t="str">
            <v>Vacio</v>
          </cell>
          <cell r="CR277" t="str">
            <v>Vacio</v>
          </cell>
          <cell r="CS277" t="str">
            <v>Vacio</v>
          </cell>
          <cell r="CT277" t="str">
            <v>Vacio</v>
          </cell>
          <cell r="CU277" t="str">
            <v>Vacio</v>
          </cell>
          <cell r="CV277" t="str">
            <v>Vacio</v>
          </cell>
          <cell r="CW277" t="str">
            <v>Vacio</v>
          </cell>
        </row>
        <row r="278">
          <cell r="A278">
            <v>4810</v>
          </cell>
          <cell r="B278" t="str">
            <v>CORPORACION UNIVERSITARIA CENDA</v>
          </cell>
          <cell r="C278" t="str">
            <v>PRIVADA</v>
          </cell>
          <cell r="D278" t="str">
            <v>Institución Universitaria/Escuela Tecnológica</v>
          </cell>
          <cell r="E278" t="str">
            <v>Vacio</v>
          </cell>
          <cell r="F278">
            <v>43370.786516203705</v>
          </cell>
          <cell r="G278">
            <v>477</v>
          </cell>
          <cell r="H278" t="str">
            <v>Validado Correctamente</v>
          </cell>
          <cell r="I278" t="str">
            <v>SI</v>
          </cell>
          <cell r="J278">
            <v>43371.436412037037</v>
          </cell>
          <cell r="K278">
            <v>485</v>
          </cell>
          <cell r="L278" t="str">
            <v>Validado Correctamente</v>
          </cell>
          <cell r="M278" t="str">
            <v>SI</v>
          </cell>
          <cell r="N278">
            <v>43410.433807870373</v>
          </cell>
          <cell r="O278">
            <v>354</v>
          </cell>
          <cell r="P278" t="str">
            <v>Validado Correctamente</v>
          </cell>
          <cell r="Q278" t="str">
            <v>SI</v>
          </cell>
          <cell r="R278">
            <v>43446.478414351855</v>
          </cell>
          <cell r="S278">
            <v>1523</v>
          </cell>
          <cell r="T278" t="str">
            <v>Validado Correctamente</v>
          </cell>
          <cell r="U278" t="str">
            <v>SI</v>
          </cell>
          <cell r="V278">
            <v>43279.632314814815</v>
          </cell>
          <cell r="W278">
            <v>94</v>
          </cell>
          <cell r="X278" t="str">
            <v>Validado Correctamente</v>
          </cell>
          <cell r="Y278" t="str">
            <v>NO</v>
          </cell>
          <cell r="Z278">
            <v>43056.572615740741</v>
          </cell>
          <cell r="AA278">
            <v>8</v>
          </cell>
          <cell r="AB278" t="str">
            <v>Validado Correctamente</v>
          </cell>
          <cell r="AC278" t="str">
            <v>SI</v>
          </cell>
          <cell r="AD278" t="str">
            <v>Vacio</v>
          </cell>
          <cell r="AE278" t="str">
            <v>Vacio</v>
          </cell>
          <cell r="AF278" t="str">
            <v>Vacio</v>
          </cell>
          <cell r="AG278" t="str">
            <v>Vacio</v>
          </cell>
          <cell r="AH278">
            <v>43427.551817129628</v>
          </cell>
          <cell r="AI278">
            <v>116</v>
          </cell>
          <cell r="AJ278" t="str">
            <v>Validado Correctamente</v>
          </cell>
          <cell r="AK278" t="str">
            <v>SI</v>
          </cell>
          <cell r="AL278" t="str">
            <v>Vacio</v>
          </cell>
          <cell r="AM278" t="str">
            <v>Vacio</v>
          </cell>
          <cell r="AN278" t="str">
            <v>Vacio</v>
          </cell>
          <cell r="AO278" t="str">
            <v>Vacio</v>
          </cell>
          <cell r="AP278" t="str">
            <v>Vacio</v>
          </cell>
          <cell r="AQ278" t="str">
            <v>Vacio</v>
          </cell>
          <cell r="AR278" t="str">
            <v>Vacio</v>
          </cell>
          <cell r="AS278" t="str">
            <v>Vacio</v>
          </cell>
          <cell r="AT278" t="str">
            <v>Vacio</v>
          </cell>
          <cell r="AU278" t="str">
            <v>Vacio</v>
          </cell>
          <cell r="AV278" t="str">
            <v>Vacio</v>
          </cell>
          <cell r="AW278" t="str">
            <v>Vacio</v>
          </cell>
          <cell r="AX278" t="str">
            <v>Vacio</v>
          </cell>
          <cell r="AY278" t="str">
            <v>Vacio</v>
          </cell>
          <cell r="AZ278" t="str">
            <v>Vacio</v>
          </cell>
          <cell r="BA278" t="str">
            <v>Vacio</v>
          </cell>
          <cell r="BB278" t="str">
            <v>Vacio</v>
          </cell>
          <cell r="BC278" t="str">
            <v>Vacio</v>
          </cell>
          <cell r="BD278" t="str">
            <v>Vacio</v>
          </cell>
          <cell r="BE278" t="str">
            <v>Vacio</v>
          </cell>
          <cell r="BF278" t="str">
            <v>Vacio</v>
          </cell>
          <cell r="BG278" t="str">
            <v>Vacio</v>
          </cell>
          <cell r="BH278" t="str">
            <v>Vacio</v>
          </cell>
          <cell r="BI278" t="str">
            <v>Vacio</v>
          </cell>
          <cell r="BJ278" t="str">
            <v>Vacio</v>
          </cell>
          <cell r="BK278" t="str">
            <v>Vacio</v>
          </cell>
          <cell r="BL278" t="str">
            <v>Vacio</v>
          </cell>
          <cell r="BM278" t="str">
            <v>Vacio</v>
          </cell>
          <cell r="BN278" t="str">
            <v>Vacio</v>
          </cell>
          <cell r="BO278" t="str">
            <v>Vacio</v>
          </cell>
          <cell r="BP278" t="str">
            <v>Vacio</v>
          </cell>
          <cell r="BQ278" t="str">
            <v>Vacio</v>
          </cell>
          <cell r="BR278" t="str">
            <v>Vacio</v>
          </cell>
          <cell r="BS278" t="str">
            <v>Vacio</v>
          </cell>
          <cell r="BT278" t="str">
            <v>Vacio</v>
          </cell>
          <cell r="BU278" t="str">
            <v>Vacio</v>
          </cell>
          <cell r="BV278" t="str">
            <v>Vacio</v>
          </cell>
          <cell r="BW278" t="str">
            <v>Vacio</v>
          </cell>
          <cell r="BX278" t="str">
            <v>Vacio</v>
          </cell>
          <cell r="BY278" t="str">
            <v>Vacio</v>
          </cell>
          <cell r="BZ278" t="str">
            <v>Vacio</v>
          </cell>
          <cell r="CA278" t="str">
            <v>Vacio</v>
          </cell>
          <cell r="CB278" t="str">
            <v>Vacio</v>
          </cell>
          <cell r="CC278" t="str">
            <v>Vacio</v>
          </cell>
          <cell r="CD278" t="str">
            <v>Vacio</v>
          </cell>
          <cell r="CE278" t="str">
            <v>Vacio</v>
          </cell>
          <cell r="CF278" t="str">
            <v>Vacio</v>
          </cell>
          <cell r="CG278" t="str">
            <v>Vacio</v>
          </cell>
          <cell r="CH278" t="str">
            <v>Vacio</v>
          </cell>
          <cell r="CI278" t="str">
            <v>Vacio</v>
          </cell>
          <cell r="CJ278" t="str">
            <v>Vacio</v>
          </cell>
          <cell r="CK278" t="str">
            <v>Vacio</v>
          </cell>
          <cell r="CL278" t="str">
            <v>Vacio</v>
          </cell>
          <cell r="CM278" t="str">
            <v>Vacio</v>
          </cell>
          <cell r="CN278" t="str">
            <v>Vacio</v>
          </cell>
          <cell r="CO278" t="str">
            <v>Vacio</v>
          </cell>
          <cell r="CP278" t="str">
            <v>Vacio</v>
          </cell>
          <cell r="CQ278" t="str">
            <v>Vacio</v>
          </cell>
          <cell r="CR278" t="str">
            <v>Vacio</v>
          </cell>
          <cell r="CS278" t="str">
            <v>Vacio</v>
          </cell>
          <cell r="CT278" t="str">
            <v>Vacio</v>
          </cell>
          <cell r="CU278" t="str">
            <v>Vacio</v>
          </cell>
          <cell r="CV278" t="str">
            <v>Vacio</v>
          </cell>
          <cell r="CW278" t="str">
            <v>Vacio</v>
          </cell>
        </row>
        <row r="279">
          <cell r="A279">
            <v>4811</v>
          </cell>
          <cell r="B279" t="str">
            <v>CORPORACION DE ESTUDIOS SUPERIORES SALAMANDRA</v>
          </cell>
          <cell r="C279" t="str">
            <v>PRIVADA</v>
          </cell>
          <cell r="D279" t="str">
            <v>Institución Técnica Profesional</v>
          </cell>
          <cell r="E279" t="str">
            <v>Vacio</v>
          </cell>
          <cell r="F279">
            <v>43276.6718287037</v>
          </cell>
          <cell r="G279">
            <v>63</v>
          </cell>
          <cell r="H279" t="str">
            <v>Validado Correctamente</v>
          </cell>
          <cell r="I279" t="str">
            <v>NO</v>
          </cell>
          <cell r="J279">
            <v>43276.672037037039</v>
          </cell>
          <cell r="K279">
            <v>63</v>
          </cell>
          <cell r="L279" t="str">
            <v>Validado Correctamente</v>
          </cell>
          <cell r="M279" t="str">
            <v>NO</v>
          </cell>
          <cell r="N279">
            <v>43276.691400462965</v>
          </cell>
          <cell r="O279">
            <v>61</v>
          </cell>
          <cell r="P279" t="str">
            <v>Validado Correctamente</v>
          </cell>
          <cell r="Q279" t="str">
            <v>NO</v>
          </cell>
          <cell r="R279">
            <v>43343.729548611111</v>
          </cell>
          <cell r="S279">
            <v>155</v>
          </cell>
          <cell r="T279" t="str">
            <v>Validado Correctamente</v>
          </cell>
          <cell r="U279" t="str">
            <v>SI</v>
          </cell>
          <cell r="V279">
            <v>43158.608206018522</v>
          </cell>
          <cell r="W279">
            <v>8</v>
          </cell>
          <cell r="X279" t="str">
            <v>Validado Correctamente</v>
          </cell>
          <cell r="Y279" t="str">
            <v>NO</v>
          </cell>
          <cell r="Z279">
            <v>43084.687731481485</v>
          </cell>
          <cell r="AA279">
            <v>5</v>
          </cell>
          <cell r="AB279" t="str">
            <v>Validado Correctamente</v>
          </cell>
          <cell r="AC279" t="str">
            <v>SI</v>
          </cell>
          <cell r="AD279">
            <v>43280.358738425923</v>
          </cell>
          <cell r="AE279">
            <v>1</v>
          </cell>
          <cell r="AF279" t="str">
            <v>Validado Correctamente</v>
          </cell>
          <cell r="AG279" t="str">
            <v>NO</v>
          </cell>
          <cell r="AH279">
            <v>43280.435300925928</v>
          </cell>
          <cell r="AI279">
            <v>19</v>
          </cell>
          <cell r="AJ279" t="str">
            <v>Validado Correctamente</v>
          </cell>
          <cell r="AK279" t="str">
            <v>NO</v>
          </cell>
          <cell r="AL279">
            <v>43315.585879629631</v>
          </cell>
          <cell r="AM279" t="str">
            <v>CARGUE 0</v>
          </cell>
          <cell r="AN279" t="str">
            <v>Cargue en cero</v>
          </cell>
          <cell r="AO279" t="str">
            <v>SI</v>
          </cell>
          <cell r="AP279">
            <v>43315.585127314815</v>
          </cell>
          <cell r="AQ279" t="str">
            <v>CARGUE 0</v>
          </cell>
          <cell r="AR279" t="str">
            <v>Cargue en cero</v>
          </cell>
          <cell r="AS279" t="str">
            <v>SI</v>
          </cell>
          <cell r="AT279">
            <v>43315.585648148146</v>
          </cell>
          <cell r="AU279" t="str">
            <v>CARGUE 0</v>
          </cell>
          <cell r="AV279" t="str">
            <v>Cargue en cero</v>
          </cell>
          <cell r="AW279" t="str">
            <v>SI</v>
          </cell>
          <cell r="AX279">
            <v>43315.586134259262</v>
          </cell>
          <cell r="AY279" t="str">
            <v>CARGUE 0</v>
          </cell>
          <cell r="AZ279" t="str">
            <v>Cargue en cero</v>
          </cell>
          <cell r="BA279" t="str">
            <v>SI</v>
          </cell>
          <cell r="BB279">
            <v>43315.586377314816</v>
          </cell>
          <cell r="BC279" t="str">
            <v>CARGUE 0</v>
          </cell>
          <cell r="BD279" t="str">
            <v>Cargue en cero</v>
          </cell>
          <cell r="BE279" t="str">
            <v>SI</v>
          </cell>
          <cell r="BF279">
            <v>43315.586724537039</v>
          </cell>
          <cell r="BG279" t="str">
            <v>CARGUE 0</v>
          </cell>
          <cell r="BH279" t="str">
            <v>Cargue en cero</v>
          </cell>
          <cell r="BI279" t="str">
            <v>SI</v>
          </cell>
          <cell r="BJ279">
            <v>43315.58693287037</v>
          </cell>
          <cell r="BK279" t="str">
            <v>CARGUE 0</v>
          </cell>
          <cell r="BL279" t="str">
            <v>Cargue en cero</v>
          </cell>
          <cell r="BM279" t="str">
            <v>SI</v>
          </cell>
          <cell r="BN279">
            <v>43326.710601851853</v>
          </cell>
          <cell r="BO279" t="str">
            <v>CARGUE 0</v>
          </cell>
          <cell r="BP279" t="str">
            <v>Cargue en cero</v>
          </cell>
          <cell r="BQ279" t="str">
            <v>SI</v>
          </cell>
          <cell r="BR279">
            <v>43278.610497685186</v>
          </cell>
          <cell r="BS279">
            <v>2</v>
          </cell>
          <cell r="BT279" t="str">
            <v>Validado Correctamente</v>
          </cell>
          <cell r="BU279" t="str">
            <v>NO</v>
          </cell>
          <cell r="BV279">
            <v>43277.724953703706</v>
          </cell>
          <cell r="BW279">
            <v>43</v>
          </cell>
          <cell r="BX279" t="str">
            <v>Validado Correctamente</v>
          </cell>
          <cell r="BY279" t="str">
            <v>NO</v>
          </cell>
          <cell r="BZ279">
            <v>43279.718761574077</v>
          </cell>
          <cell r="CA279">
            <v>24</v>
          </cell>
          <cell r="CB279" t="str">
            <v>Validado Correctamente</v>
          </cell>
          <cell r="CC279" t="str">
            <v>NO</v>
          </cell>
          <cell r="CD279">
            <v>43315.587569444448</v>
          </cell>
          <cell r="CE279" t="str">
            <v>CARGUE 0</v>
          </cell>
          <cell r="CF279" t="str">
            <v>Cargue en cero</v>
          </cell>
          <cell r="CG279" t="str">
            <v>SI</v>
          </cell>
          <cell r="CH279">
            <v>43278.621030092596</v>
          </cell>
          <cell r="CI279">
            <v>5</v>
          </cell>
          <cell r="CJ279" t="str">
            <v>Validado Correctamente</v>
          </cell>
          <cell r="CK279" t="str">
            <v>NO</v>
          </cell>
          <cell r="CL279">
            <v>43278.64266203704</v>
          </cell>
          <cell r="CM279">
            <v>0</v>
          </cell>
          <cell r="CN279" t="str">
            <v>Validado Correctamente</v>
          </cell>
          <cell r="CO279" t="str">
            <v>NO</v>
          </cell>
          <cell r="CP279">
            <v>43278.624386574076</v>
          </cell>
          <cell r="CQ279">
            <v>11</v>
          </cell>
          <cell r="CR279" t="str">
            <v>Validado Correctamente</v>
          </cell>
          <cell r="CS279" t="str">
            <v>NO</v>
          </cell>
          <cell r="CT279">
            <v>43278.624421296299</v>
          </cell>
          <cell r="CU279">
            <v>7</v>
          </cell>
          <cell r="CV279" t="str">
            <v>Validado Correctamente</v>
          </cell>
          <cell r="CW279" t="str">
            <v>NO</v>
          </cell>
        </row>
        <row r="280">
          <cell r="A280">
            <v>4812</v>
          </cell>
          <cell r="B280" t="str">
            <v>CORPORACION DE EDUCACION SUPERIOR SURAMERICA</v>
          </cell>
          <cell r="C280" t="str">
            <v>PRIVADA</v>
          </cell>
          <cell r="D280" t="str">
            <v>Institución Técnica Profesional</v>
          </cell>
          <cell r="E280" t="str">
            <v>Vacio</v>
          </cell>
          <cell r="F280">
            <v>43243.629027777781</v>
          </cell>
          <cell r="G280">
            <v>247</v>
          </cell>
          <cell r="H280" t="str">
            <v>Validado Correctamente</v>
          </cell>
          <cell r="I280" t="str">
            <v>NO</v>
          </cell>
          <cell r="J280">
            <v>43243.711875000001</v>
          </cell>
          <cell r="K280">
            <v>247</v>
          </cell>
          <cell r="L280" t="str">
            <v>Validado Correctamente</v>
          </cell>
          <cell r="M280" t="str">
            <v>NO</v>
          </cell>
          <cell r="N280">
            <v>43302.469340277778</v>
          </cell>
          <cell r="O280">
            <v>245</v>
          </cell>
          <cell r="P280" t="str">
            <v>Validado Correctamente</v>
          </cell>
          <cell r="Q280" t="str">
            <v>SI</v>
          </cell>
          <cell r="R280">
            <v>43425.503136574072</v>
          </cell>
          <cell r="S280">
            <v>376</v>
          </cell>
          <cell r="T280" t="str">
            <v>Validado Correctamente</v>
          </cell>
          <cell r="U280" t="str">
            <v>SI</v>
          </cell>
          <cell r="V280">
            <v>43425.599942129629</v>
          </cell>
          <cell r="W280" t="str">
            <v>CARGUE 0</v>
          </cell>
          <cell r="X280" t="str">
            <v>Cargue en cero</v>
          </cell>
          <cell r="Y280" t="str">
            <v>SI</v>
          </cell>
          <cell r="Z280" t="str">
            <v>Vacio</v>
          </cell>
          <cell r="AA280" t="str">
            <v>Vacio</v>
          </cell>
          <cell r="AB280" t="str">
            <v>Vacio</v>
          </cell>
          <cell r="AC280" t="str">
            <v>Vacio</v>
          </cell>
          <cell r="AD280" t="str">
            <v>Vacio</v>
          </cell>
          <cell r="AE280" t="str">
            <v>Vacio</v>
          </cell>
          <cell r="AF280" t="str">
            <v>Vacio</v>
          </cell>
          <cell r="AG280" t="str">
            <v>Vacio</v>
          </cell>
          <cell r="AH280">
            <v>43353.714456018519</v>
          </cell>
          <cell r="AI280">
            <v>29</v>
          </cell>
          <cell r="AJ280" t="str">
            <v>Validado Correctamente</v>
          </cell>
          <cell r="AK280" t="str">
            <v>SI</v>
          </cell>
          <cell r="AL280" t="str">
            <v>Vacio</v>
          </cell>
          <cell r="AM280" t="str">
            <v>Vacio</v>
          </cell>
          <cell r="AN280" t="str">
            <v>Vacio</v>
          </cell>
          <cell r="AO280" t="str">
            <v>Vacio</v>
          </cell>
          <cell r="AP280" t="str">
            <v>Vacio</v>
          </cell>
          <cell r="AQ280" t="str">
            <v>Vacio</v>
          </cell>
          <cell r="AR280" t="str">
            <v>Vacio</v>
          </cell>
          <cell r="AS280" t="str">
            <v>Vacio</v>
          </cell>
          <cell r="AT280" t="str">
            <v>Vacio</v>
          </cell>
          <cell r="AU280" t="str">
            <v>Vacio</v>
          </cell>
          <cell r="AV280" t="str">
            <v>Vacio</v>
          </cell>
          <cell r="AW280" t="str">
            <v>Vacio</v>
          </cell>
          <cell r="AX280" t="str">
            <v>Vacio</v>
          </cell>
          <cell r="AY280" t="str">
            <v>Vacio</v>
          </cell>
          <cell r="AZ280" t="str">
            <v>Vacio</v>
          </cell>
          <cell r="BA280" t="str">
            <v>Vacio</v>
          </cell>
          <cell r="BB280" t="str">
            <v>Vacio</v>
          </cell>
          <cell r="BC280" t="str">
            <v>Vacio</v>
          </cell>
          <cell r="BD280" t="str">
            <v>Vacio</v>
          </cell>
          <cell r="BE280" t="str">
            <v>Vacio</v>
          </cell>
          <cell r="BF280" t="str">
            <v>Vacio</v>
          </cell>
          <cell r="BG280" t="str">
            <v>Vacio</v>
          </cell>
          <cell r="BH280" t="str">
            <v>Vacio</v>
          </cell>
          <cell r="BI280" t="str">
            <v>Vacio</v>
          </cell>
          <cell r="BJ280" t="str">
            <v>Vacio</v>
          </cell>
          <cell r="BK280" t="str">
            <v>Vacio</v>
          </cell>
          <cell r="BL280" t="str">
            <v>Vacio</v>
          </cell>
          <cell r="BM280" t="str">
            <v>Vacio</v>
          </cell>
          <cell r="BN280" t="str">
            <v>Vacio</v>
          </cell>
          <cell r="BO280" t="str">
            <v>Vacio</v>
          </cell>
          <cell r="BP280" t="str">
            <v>Vacio</v>
          </cell>
          <cell r="BQ280" t="str">
            <v>Vacio</v>
          </cell>
          <cell r="BR280" t="str">
            <v>Vacio</v>
          </cell>
          <cell r="BS280" t="str">
            <v>Vacio</v>
          </cell>
          <cell r="BT280" t="str">
            <v>Vacio</v>
          </cell>
          <cell r="BU280" t="str">
            <v>Vacio</v>
          </cell>
          <cell r="BV280" t="str">
            <v>Vacio</v>
          </cell>
          <cell r="BW280" t="str">
            <v>Vacio</v>
          </cell>
          <cell r="BX280" t="str">
            <v>Vacio</v>
          </cell>
          <cell r="BY280" t="str">
            <v>Vacio</v>
          </cell>
          <cell r="BZ280" t="str">
            <v>Vacio</v>
          </cell>
          <cell r="CA280" t="str">
            <v>Vacio</v>
          </cell>
          <cell r="CB280" t="str">
            <v>Vacio</v>
          </cell>
          <cell r="CC280" t="str">
            <v>Vacio</v>
          </cell>
          <cell r="CD280" t="str">
            <v>Vacio</v>
          </cell>
          <cell r="CE280" t="str">
            <v>Vacio</v>
          </cell>
          <cell r="CF280" t="str">
            <v>Vacio</v>
          </cell>
          <cell r="CG280" t="str">
            <v>Vacio</v>
          </cell>
          <cell r="CH280" t="str">
            <v>Vacio</v>
          </cell>
          <cell r="CI280" t="str">
            <v>Vacio</v>
          </cell>
          <cell r="CJ280" t="str">
            <v>Vacio</v>
          </cell>
          <cell r="CK280" t="str">
            <v>Vacio</v>
          </cell>
          <cell r="CL280" t="str">
            <v>Vacio</v>
          </cell>
          <cell r="CM280" t="str">
            <v>Vacio</v>
          </cell>
          <cell r="CN280" t="str">
            <v>Vacio</v>
          </cell>
          <cell r="CO280" t="str">
            <v>Vacio</v>
          </cell>
          <cell r="CP280" t="str">
            <v>Vacio</v>
          </cell>
          <cell r="CQ280" t="str">
            <v>Vacio</v>
          </cell>
          <cell r="CR280" t="str">
            <v>Vacio</v>
          </cell>
          <cell r="CS280" t="str">
            <v>Vacio</v>
          </cell>
          <cell r="CT280" t="str">
            <v>Vacio</v>
          </cell>
          <cell r="CU280" t="str">
            <v>Vacio</v>
          </cell>
          <cell r="CV280" t="str">
            <v>Vacio</v>
          </cell>
          <cell r="CW280" t="str">
            <v>Vacio</v>
          </cell>
        </row>
        <row r="281">
          <cell r="A281">
            <v>4813</v>
          </cell>
          <cell r="B281" t="str">
            <v>CORPORACION UNIFICADA NACIONAL DE EDUCACION SUPERIOR-CUN-</v>
          </cell>
          <cell r="C281" t="str">
            <v>PRIVADA</v>
          </cell>
          <cell r="D281" t="str">
            <v>Institución Técnica Profesional</v>
          </cell>
          <cell r="E281" t="str">
            <v>Vacio</v>
          </cell>
          <cell r="F281">
            <v>43281.798483796294</v>
          </cell>
          <cell r="G281">
            <v>6788</v>
          </cell>
          <cell r="H281" t="str">
            <v>Validado Correctamente</v>
          </cell>
          <cell r="I281" t="str">
            <v>Vacio</v>
          </cell>
          <cell r="J281">
            <v>43281.820775462962</v>
          </cell>
          <cell r="K281">
            <v>5524</v>
          </cell>
          <cell r="L281" t="str">
            <v>Validado Correctamente</v>
          </cell>
          <cell r="M281" t="str">
            <v>Vacio</v>
          </cell>
          <cell r="N281">
            <v>43281.960358796299</v>
          </cell>
          <cell r="O281">
            <v>8470</v>
          </cell>
          <cell r="P281" t="str">
            <v>Validado Correctamente</v>
          </cell>
          <cell r="Q281" t="str">
            <v>Vacio</v>
          </cell>
          <cell r="R281">
            <v>43387.744004629632</v>
          </cell>
          <cell r="S281">
            <v>30004</v>
          </cell>
          <cell r="T281" t="str">
            <v>Validado Correctamente</v>
          </cell>
          <cell r="U281" t="str">
            <v>SI</v>
          </cell>
          <cell r="V281">
            <v>43417.6249537037</v>
          </cell>
          <cell r="W281">
            <v>4473</v>
          </cell>
          <cell r="X281" t="str">
            <v>Validado Correctamente</v>
          </cell>
          <cell r="Y281" t="str">
            <v>SI</v>
          </cell>
          <cell r="Z281">
            <v>43097.735671296294</v>
          </cell>
          <cell r="AA281">
            <v>469</v>
          </cell>
          <cell r="AB281" t="str">
            <v>Validado Correctamente</v>
          </cell>
          <cell r="AC281" t="str">
            <v>SI</v>
          </cell>
          <cell r="AD281">
            <v>43280.743946759256</v>
          </cell>
          <cell r="AE281">
            <v>6</v>
          </cell>
          <cell r="AF281" t="str">
            <v>Validado Correctamente</v>
          </cell>
          <cell r="AG281" t="str">
            <v>NO</v>
          </cell>
          <cell r="AH281">
            <v>43280.912060185183</v>
          </cell>
          <cell r="AI281">
            <v>1094</v>
          </cell>
          <cell r="AJ281" t="str">
            <v>Validado Correctamente</v>
          </cell>
          <cell r="AK281" t="str">
            <v>NO</v>
          </cell>
          <cell r="AL281">
            <v>43280.649340277778</v>
          </cell>
          <cell r="AM281">
            <v>16</v>
          </cell>
          <cell r="AN281" t="str">
            <v>Validado Correctamente</v>
          </cell>
          <cell r="AO281" t="str">
            <v>NO</v>
          </cell>
          <cell r="AP281">
            <v>43280.723067129627</v>
          </cell>
          <cell r="AQ281">
            <v>3</v>
          </cell>
          <cell r="AR281" t="str">
            <v>Validado Correctamente</v>
          </cell>
          <cell r="AS281" t="str">
            <v>NO</v>
          </cell>
          <cell r="AT281">
            <v>43280.712129629632</v>
          </cell>
          <cell r="AU281">
            <v>10</v>
          </cell>
          <cell r="AV281" t="str">
            <v>Validado Correctamente</v>
          </cell>
          <cell r="AW281" t="str">
            <v>NO</v>
          </cell>
          <cell r="AX281">
            <v>43280.614675925928</v>
          </cell>
          <cell r="AY281">
            <v>46</v>
          </cell>
          <cell r="AZ281" t="str">
            <v>Validado Correctamente</v>
          </cell>
          <cell r="BA281" t="str">
            <v>NO</v>
          </cell>
          <cell r="BB281">
            <v>43280.891053240739</v>
          </cell>
          <cell r="BC281">
            <v>4</v>
          </cell>
          <cell r="BD281" t="str">
            <v>Validado Correctamente</v>
          </cell>
          <cell r="BE281" t="str">
            <v>NO</v>
          </cell>
          <cell r="BF281">
            <v>43280.75509259259</v>
          </cell>
          <cell r="BG281">
            <v>4</v>
          </cell>
          <cell r="BH281" t="str">
            <v>Validado Correctamente</v>
          </cell>
          <cell r="BI281" t="str">
            <v>NO</v>
          </cell>
          <cell r="BJ281">
            <v>43280.816423611112</v>
          </cell>
          <cell r="BK281" t="str">
            <v>CARGUE 0</v>
          </cell>
          <cell r="BL281" t="str">
            <v>Cargue en cero</v>
          </cell>
          <cell r="BM281" t="str">
            <v>NO</v>
          </cell>
          <cell r="BN281">
            <v>43280.500578703701</v>
          </cell>
          <cell r="BO281">
            <v>14</v>
          </cell>
          <cell r="BP281" t="str">
            <v>Validado Correctamente</v>
          </cell>
          <cell r="BQ281" t="str">
            <v>NO</v>
          </cell>
          <cell r="BR281">
            <v>43280.817476851851</v>
          </cell>
          <cell r="BS281" t="str">
            <v>CARGUE 0</v>
          </cell>
          <cell r="BT281" t="str">
            <v>Cargue en cero</v>
          </cell>
          <cell r="BU281" t="str">
            <v>NO</v>
          </cell>
          <cell r="BV281">
            <v>43278.42114583333</v>
          </cell>
          <cell r="BW281">
            <v>6</v>
          </cell>
          <cell r="BX281" t="str">
            <v>Validado Correctamente</v>
          </cell>
          <cell r="BY281" t="str">
            <v>NO</v>
          </cell>
          <cell r="BZ281">
            <v>43281.501238425924</v>
          </cell>
          <cell r="CA281">
            <v>30</v>
          </cell>
          <cell r="CB281" t="str">
            <v>Validado Correctamente</v>
          </cell>
          <cell r="CC281" t="str">
            <v>Vacio</v>
          </cell>
          <cell r="CD281">
            <v>43280.964988425927</v>
          </cell>
          <cell r="CE281" t="str">
            <v>CARGUE 0</v>
          </cell>
          <cell r="CF281" t="str">
            <v>Cargue en cero</v>
          </cell>
          <cell r="CG281" t="str">
            <v>NO</v>
          </cell>
          <cell r="CH281">
            <v>43280.013472222221</v>
          </cell>
          <cell r="CI281">
            <v>100</v>
          </cell>
          <cell r="CJ281" t="str">
            <v>Validado Correctamente</v>
          </cell>
          <cell r="CK281" t="str">
            <v>NO</v>
          </cell>
          <cell r="CL281">
            <v>43280.568287037036</v>
          </cell>
          <cell r="CM281">
            <v>74</v>
          </cell>
          <cell r="CN281" t="str">
            <v>Validado Correctamente</v>
          </cell>
          <cell r="CO281" t="str">
            <v>NO</v>
          </cell>
          <cell r="CP281">
            <v>43286.806886574072</v>
          </cell>
          <cell r="CQ281" t="str">
            <v>CARGUE 0</v>
          </cell>
          <cell r="CR281" t="str">
            <v>Cargue en cero</v>
          </cell>
          <cell r="CS281" t="str">
            <v>SI</v>
          </cell>
          <cell r="CT281">
            <v>43281.549166666664</v>
          </cell>
          <cell r="CU281" t="str">
            <v>CARGUE 0</v>
          </cell>
          <cell r="CV281" t="str">
            <v>Cargue en cero</v>
          </cell>
          <cell r="CW281" t="str">
            <v>Vacio</v>
          </cell>
        </row>
        <row r="282">
          <cell r="A282">
            <v>4817</v>
          </cell>
          <cell r="B282" t="str">
            <v>CORPORACION EDUCATIVA DEL LITORAL</v>
          </cell>
          <cell r="C282" t="str">
            <v>PRIVADA</v>
          </cell>
          <cell r="D282" t="str">
            <v>Institución Técnica Profesional</v>
          </cell>
          <cell r="E282" t="str">
            <v>Vacio</v>
          </cell>
          <cell r="F282">
            <v>43213.607974537037</v>
          </cell>
          <cell r="G282">
            <v>441</v>
          </cell>
          <cell r="H282" t="str">
            <v>Validado Correctamente</v>
          </cell>
          <cell r="I282" t="str">
            <v>NO</v>
          </cell>
          <cell r="J282">
            <v>43213.627511574072</v>
          </cell>
          <cell r="K282">
            <v>464</v>
          </cell>
          <cell r="L282" t="str">
            <v>Validado Correctamente</v>
          </cell>
          <cell r="M282" t="str">
            <v>NO</v>
          </cell>
          <cell r="N282">
            <v>43258.638194444444</v>
          </cell>
          <cell r="O282">
            <v>460</v>
          </cell>
          <cell r="P282" t="str">
            <v>Validado con Errores</v>
          </cell>
          <cell r="Q282" t="str">
            <v>NO</v>
          </cell>
          <cell r="R282">
            <v>43264.376539351855</v>
          </cell>
          <cell r="S282">
            <v>775</v>
          </cell>
          <cell r="T282" t="str">
            <v>Validado Correctamente</v>
          </cell>
          <cell r="U282" t="str">
            <v>NO</v>
          </cell>
          <cell r="V282">
            <v>43278.473333333335</v>
          </cell>
          <cell r="W282">
            <v>56</v>
          </cell>
          <cell r="X282" t="str">
            <v>Validado Correctamente</v>
          </cell>
          <cell r="Y282" t="str">
            <v>NO</v>
          </cell>
          <cell r="Z282">
            <v>42998.40415509259</v>
          </cell>
          <cell r="AA282">
            <v>6</v>
          </cell>
          <cell r="AB282" t="str">
            <v>Validado Correctamente</v>
          </cell>
          <cell r="AC282" t="str">
            <v>SI</v>
          </cell>
          <cell r="AD282">
            <v>43269.696053240739</v>
          </cell>
          <cell r="AE282">
            <v>1</v>
          </cell>
          <cell r="AF282" t="str">
            <v>Validado Correctamente</v>
          </cell>
          <cell r="AG282" t="str">
            <v>NO</v>
          </cell>
          <cell r="AH282">
            <v>43439.500601851854</v>
          </cell>
          <cell r="AI282">
            <v>37</v>
          </cell>
          <cell r="AJ282" t="str">
            <v>Validado Correctamente</v>
          </cell>
          <cell r="AK282" t="str">
            <v>SI</v>
          </cell>
          <cell r="AL282" t="str">
            <v>Vacio</v>
          </cell>
          <cell r="AM282" t="str">
            <v>Vacio</v>
          </cell>
          <cell r="AN282" t="str">
            <v>Vacio</v>
          </cell>
          <cell r="AO282" t="str">
            <v>Vacio</v>
          </cell>
          <cell r="AP282">
            <v>43259.711643518516</v>
          </cell>
          <cell r="AQ282" t="str">
            <v>CARGUE 0</v>
          </cell>
          <cell r="AR282" t="str">
            <v>Cargue en cero</v>
          </cell>
          <cell r="AS282" t="str">
            <v>NO</v>
          </cell>
          <cell r="AT282">
            <v>43259.712083333332</v>
          </cell>
          <cell r="AU282" t="str">
            <v>CARGUE 0</v>
          </cell>
          <cell r="AV282" t="str">
            <v>Cargue en cero</v>
          </cell>
          <cell r="AW282" t="str">
            <v>NO</v>
          </cell>
          <cell r="AX282" t="str">
            <v>Vacio</v>
          </cell>
          <cell r="AY282" t="str">
            <v>Vacio</v>
          </cell>
          <cell r="AZ282" t="str">
            <v>Vacio</v>
          </cell>
          <cell r="BA282" t="str">
            <v>Vacio</v>
          </cell>
          <cell r="BB282">
            <v>43259.712291666663</v>
          </cell>
          <cell r="BC282" t="str">
            <v>CARGUE 0</v>
          </cell>
          <cell r="BD282" t="str">
            <v>Cargue en cero</v>
          </cell>
          <cell r="BE282" t="str">
            <v>NO</v>
          </cell>
          <cell r="BF282" t="str">
            <v>Vacio</v>
          </cell>
          <cell r="BG282" t="str">
            <v>Vacio</v>
          </cell>
          <cell r="BH282" t="str">
            <v>Vacio</v>
          </cell>
          <cell r="BI282" t="str">
            <v>Vacio</v>
          </cell>
          <cell r="BJ282">
            <v>43259.712453703702</v>
          </cell>
          <cell r="BK282" t="str">
            <v>CARGUE 0</v>
          </cell>
          <cell r="BL282" t="str">
            <v>Cargue en cero</v>
          </cell>
          <cell r="BM282" t="str">
            <v>NO</v>
          </cell>
          <cell r="BN282">
            <v>43259.711469907408</v>
          </cell>
          <cell r="BO282" t="str">
            <v>CARGUE 0</v>
          </cell>
          <cell r="BP282" t="str">
            <v>Cargue en cero</v>
          </cell>
          <cell r="BQ282" t="str">
            <v>NO</v>
          </cell>
          <cell r="BR282">
            <v>43270.395497685182</v>
          </cell>
          <cell r="BS282" t="str">
            <v>CARGUE 0</v>
          </cell>
          <cell r="BT282" t="str">
            <v>Cargue en cero</v>
          </cell>
          <cell r="BU282" t="str">
            <v>NO</v>
          </cell>
          <cell r="BV282">
            <v>43273.398865740739</v>
          </cell>
          <cell r="BW282" t="str">
            <v>CARGUE 0</v>
          </cell>
          <cell r="BX282" t="str">
            <v>Validado Correctamente</v>
          </cell>
          <cell r="BY282" t="str">
            <v>NO</v>
          </cell>
          <cell r="BZ282">
            <v>43266.510104166664</v>
          </cell>
          <cell r="CA282">
            <v>2</v>
          </cell>
          <cell r="CB282" t="str">
            <v>Validado Correctamente</v>
          </cell>
          <cell r="CC282" t="str">
            <v>NO</v>
          </cell>
          <cell r="CD282">
            <v>43269.701469907406</v>
          </cell>
          <cell r="CE282" t="str">
            <v>CARGUE 0</v>
          </cell>
          <cell r="CF282" t="str">
            <v>Cargue en cero</v>
          </cell>
          <cell r="CG282" t="str">
            <v>NO</v>
          </cell>
          <cell r="CH282">
            <v>43265.663124999999</v>
          </cell>
          <cell r="CI282" t="str">
            <v>CARGUE 0</v>
          </cell>
          <cell r="CJ282" t="str">
            <v>Cargue en cero</v>
          </cell>
          <cell r="CK282" t="str">
            <v>NO</v>
          </cell>
          <cell r="CL282">
            <v>43269.701168981483</v>
          </cell>
          <cell r="CM282" t="str">
            <v>CARGUE 0</v>
          </cell>
          <cell r="CN282" t="str">
            <v>Cargue en cero</v>
          </cell>
          <cell r="CO282" t="str">
            <v>NO</v>
          </cell>
          <cell r="CP282" t="str">
            <v>Vacio</v>
          </cell>
          <cell r="CQ282" t="str">
            <v>Vacio</v>
          </cell>
          <cell r="CR282" t="str">
            <v>Vacio</v>
          </cell>
          <cell r="CS282" t="str">
            <v>Vacio</v>
          </cell>
          <cell r="CT282">
            <v>43269.701006944444</v>
          </cell>
          <cell r="CU282" t="str">
            <v>CARGUE 0</v>
          </cell>
          <cell r="CV282" t="str">
            <v>Cargue en cero</v>
          </cell>
          <cell r="CW282" t="str">
            <v>NO</v>
          </cell>
        </row>
        <row r="283">
          <cell r="A283">
            <v>4818</v>
          </cell>
          <cell r="B283" t="str">
            <v>CORPORACION UNIVERSITARIA LATINOAMERICANA - CUL</v>
          </cell>
          <cell r="C283" t="str">
            <v>PRIVADA</v>
          </cell>
          <cell r="D283" t="str">
            <v>Institución Universitaria/Escuela Tecnológica</v>
          </cell>
          <cell r="E283" t="str">
            <v>Vacio</v>
          </cell>
          <cell r="F283">
            <v>43281.587962962964</v>
          </cell>
          <cell r="G283">
            <v>1264</v>
          </cell>
          <cell r="H283" t="str">
            <v>Validado Correctamente</v>
          </cell>
          <cell r="I283" t="str">
            <v>Vacio</v>
          </cell>
          <cell r="J283">
            <v>43281.640590277777</v>
          </cell>
          <cell r="K283">
            <v>1162</v>
          </cell>
          <cell r="L283" t="str">
            <v>Validado Correctamente</v>
          </cell>
          <cell r="M283" t="str">
            <v>Vacio</v>
          </cell>
          <cell r="N283">
            <v>43281.718831018516</v>
          </cell>
          <cell r="O283">
            <v>1154</v>
          </cell>
          <cell r="P283" t="str">
            <v>Validado Correctamente</v>
          </cell>
          <cell r="Q283" t="str">
            <v>Vacio</v>
          </cell>
          <cell r="R283">
            <v>43281.747106481482</v>
          </cell>
          <cell r="S283">
            <v>4459</v>
          </cell>
          <cell r="T283" t="str">
            <v>Validado Correctamente</v>
          </cell>
          <cell r="U283" t="str">
            <v>Vacio</v>
          </cell>
          <cell r="V283">
            <v>43446.738854166666</v>
          </cell>
          <cell r="W283">
            <v>12</v>
          </cell>
          <cell r="X283" t="str">
            <v>Validado Correctamente</v>
          </cell>
          <cell r="Y283" t="str">
            <v>SI</v>
          </cell>
          <cell r="Z283" t="str">
            <v>Vacio</v>
          </cell>
          <cell r="AA283" t="str">
            <v>Vacio</v>
          </cell>
          <cell r="AB283" t="str">
            <v>Vacio</v>
          </cell>
          <cell r="AC283" t="str">
            <v>Vacio</v>
          </cell>
          <cell r="AD283" t="str">
            <v>Vacio</v>
          </cell>
          <cell r="AE283" t="str">
            <v>Vacio</v>
          </cell>
          <cell r="AF283" t="str">
            <v>Vacio</v>
          </cell>
          <cell r="AG283" t="str">
            <v>Vacio</v>
          </cell>
          <cell r="AH283">
            <v>43279.592361111114</v>
          </cell>
          <cell r="AI283">
            <v>192</v>
          </cell>
          <cell r="AJ283" t="str">
            <v>Validado Correctamente</v>
          </cell>
          <cell r="AK283" t="str">
            <v>NO</v>
          </cell>
          <cell r="AL283">
            <v>43285.454270833332</v>
          </cell>
          <cell r="AM283">
            <v>1</v>
          </cell>
          <cell r="AN283" t="str">
            <v>Validado Correctamente</v>
          </cell>
          <cell r="AO283" t="str">
            <v>SI</v>
          </cell>
          <cell r="AP283" t="str">
            <v>Vacio</v>
          </cell>
          <cell r="AQ283" t="str">
            <v>Vacio</v>
          </cell>
          <cell r="AR283" t="str">
            <v>Vacio</v>
          </cell>
          <cell r="AS283" t="str">
            <v>Vacio</v>
          </cell>
          <cell r="AT283" t="str">
            <v>Vacio</v>
          </cell>
          <cell r="AU283" t="str">
            <v>Vacio</v>
          </cell>
          <cell r="AV283" t="str">
            <v>Vacio</v>
          </cell>
          <cell r="AW283" t="str">
            <v>Vacio</v>
          </cell>
          <cell r="AX283" t="str">
            <v>Vacio</v>
          </cell>
          <cell r="AY283" t="str">
            <v>Vacio</v>
          </cell>
          <cell r="AZ283" t="str">
            <v>Vacio</v>
          </cell>
          <cell r="BA283" t="str">
            <v>Vacio</v>
          </cell>
          <cell r="BB283" t="str">
            <v>Vacio</v>
          </cell>
          <cell r="BC283" t="str">
            <v>Vacio</v>
          </cell>
          <cell r="BD283" t="str">
            <v>Vacio</v>
          </cell>
          <cell r="BE283" t="str">
            <v>Vacio</v>
          </cell>
          <cell r="BF283">
            <v>43285.454282407409</v>
          </cell>
          <cell r="BG283">
            <v>2</v>
          </cell>
          <cell r="BH283" t="str">
            <v>Validado Correctamente</v>
          </cell>
          <cell r="BI283" t="str">
            <v>SI</v>
          </cell>
          <cell r="BJ283" t="str">
            <v>Vacio</v>
          </cell>
          <cell r="BK283" t="str">
            <v>Vacio</v>
          </cell>
          <cell r="BL283" t="str">
            <v>Vacio</v>
          </cell>
          <cell r="BM283" t="str">
            <v>Vacio</v>
          </cell>
          <cell r="BN283">
            <v>43280.566145833334</v>
          </cell>
          <cell r="BO283">
            <v>1</v>
          </cell>
          <cell r="BP283" t="str">
            <v>Validado Correctamente</v>
          </cell>
          <cell r="BQ283" t="str">
            <v>NO</v>
          </cell>
          <cell r="BR283" t="str">
            <v>Vacio</v>
          </cell>
          <cell r="BS283" t="str">
            <v>Vacio</v>
          </cell>
          <cell r="BT283" t="str">
            <v>Vacio</v>
          </cell>
          <cell r="BU283" t="str">
            <v>Vacio</v>
          </cell>
          <cell r="BV283">
            <v>43280.443599537037</v>
          </cell>
          <cell r="BW283">
            <v>53</v>
          </cell>
          <cell r="BX283" t="str">
            <v>Validado Correctamente</v>
          </cell>
          <cell r="BY283" t="str">
            <v>NO</v>
          </cell>
          <cell r="BZ283">
            <v>43280.436469907407</v>
          </cell>
          <cell r="CA283">
            <v>3</v>
          </cell>
          <cell r="CB283" t="str">
            <v>Validado Correctamente</v>
          </cell>
          <cell r="CC283" t="str">
            <v>NO</v>
          </cell>
          <cell r="CD283">
            <v>43280.443622685183</v>
          </cell>
          <cell r="CE283">
            <v>0</v>
          </cell>
          <cell r="CF283" t="str">
            <v>Validado Correctamente</v>
          </cell>
          <cell r="CG283" t="str">
            <v>NO</v>
          </cell>
          <cell r="CH283">
            <v>43280.567569444444</v>
          </cell>
          <cell r="CI283">
            <v>3</v>
          </cell>
          <cell r="CJ283" t="str">
            <v>Validado Correctamente</v>
          </cell>
          <cell r="CK283" t="str">
            <v>NO</v>
          </cell>
          <cell r="CL283" t="str">
            <v>Vacio</v>
          </cell>
          <cell r="CM283" t="str">
            <v>Vacio</v>
          </cell>
          <cell r="CN283" t="str">
            <v>Vacio</v>
          </cell>
          <cell r="CO283" t="str">
            <v>Vacio</v>
          </cell>
          <cell r="CP283" t="str">
            <v>Vacio</v>
          </cell>
          <cell r="CQ283" t="str">
            <v>Vacio</v>
          </cell>
          <cell r="CR283" t="str">
            <v>Vacio</v>
          </cell>
          <cell r="CS283" t="str">
            <v>Vacio</v>
          </cell>
          <cell r="CT283">
            <v>43285.412465277775</v>
          </cell>
          <cell r="CU283">
            <v>0</v>
          </cell>
          <cell r="CV283" t="str">
            <v>Validado Correctamente</v>
          </cell>
          <cell r="CW283" t="str">
            <v>SI</v>
          </cell>
        </row>
        <row r="284">
          <cell r="A284">
            <v>4822</v>
          </cell>
          <cell r="B284" t="str">
            <v>CORPORACION ESCUELA DE ARTES Y LETRAS</v>
          </cell>
          <cell r="C284" t="str">
            <v>PRIVADA</v>
          </cell>
          <cell r="D284" t="str">
            <v>Institución Universitaria/Escuela Tecnológica</v>
          </cell>
          <cell r="E284" t="str">
            <v>Vacio</v>
          </cell>
          <cell r="F284">
            <v>43217.502835648149</v>
          </cell>
          <cell r="G284">
            <v>481</v>
          </cell>
          <cell r="H284" t="str">
            <v>Validado Correctamente</v>
          </cell>
          <cell r="I284" t="str">
            <v>NO</v>
          </cell>
          <cell r="J284">
            <v>43217.555335648147</v>
          </cell>
          <cell r="K284">
            <v>402</v>
          </cell>
          <cell r="L284" t="str">
            <v>Validado Correctamente</v>
          </cell>
          <cell r="M284" t="str">
            <v>NO</v>
          </cell>
          <cell r="N284">
            <v>43439.681898148148</v>
          </cell>
          <cell r="O284">
            <v>308</v>
          </cell>
          <cell r="P284" t="str">
            <v>Validado Correctamente</v>
          </cell>
          <cell r="Q284" t="str">
            <v>SI</v>
          </cell>
          <cell r="R284">
            <v>43440.343333333331</v>
          </cell>
          <cell r="S284">
            <v>2403</v>
          </cell>
          <cell r="T284" t="str">
            <v>Validado Correctamente</v>
          </cell>
          <cell r="U284" t="str">
            <v>SI</v>
          </cell>
          <cell r="V284">
            <v>43217.554467592592</v>
          </cell>
          <cell r="W284">
            <v>248</v>
          </cell>
          <cell r="X284" t="str">
            <v>Validado Correctamente</v>
          </cell>
          <cell r="Y284" t="str">
            <v>NO</v>
          </cell>
          <cell r="Z284">
            <v>42993.703993055555</v>
          </cell>
          <cell r="AA284">
            <v>24</v>
          </cell>
          <cell r="AB284" t="str">
            <v>Validado Correctamente</v>
          </cell>
          <cell r="AC284" t="str">
            <v>Vacio</v>
          </cell>
          <cell r="AD284">
            <v>43251.379803240743</v>
          </cell>
          <cell r="AE284">
            <v>1</v>
          </cell>
          <cell r="AF284" t="str">
            <v>Validado Correctamente</v>
          </cell>
          <cell r="AG284" t="str">
            <v>NO</v>
          </cell>
          <cell r="AH284">
            <v>43251.54824074074</v>
          </cell>
          <cell r="AI284">
            <v>168</v>
          </cell>
          <cell r="AJ284" t="str">
            <v>Validado Correctamente</v>
          </cell>
          <cell r="AK284" t="str">
            <v>NO</v>
          </cell>
          <cell r="AL284">
            <v>43271.617106481484</v>
          </cell>
          <cell r="AM284" t="str">
            <v>CARGUE 0</v>
          </cell>
          <cell r="AN284" t="str">
            <v>Cargue en cero</v>
          </cell>
          <cell r="AO284" t="str">
            <v>NO</v>
          </cell>
          <cell r="AP284">
            <v>43271.61928240741</v>
          </cell>
          <cell r="AQ284">
            <v>3</v>
          </cell>
          <cell r="AR284" t="str">
            <v>Validado Correctamente</v>
          </cell>
          <cell r="AS284" t="str">
            <v>NO</v>
          </cell>
          <cell r="AT284">
            <v>43271.640405092592</v>
          </cell>
          <cell r="AU284">
            <v>1</v>
          </cell>
          <cell r="AV284" t="str">
            <v>Validado Correctamente</v>
          </cell>
          <cell r="AW284" t="str">
            <v>NO</v>
          </cell>
          <cell r="AX284">
            <v>43271.640439814815</v>
          </cell>
          <cell r="AY284">
            <v>32</v>
          </cell>
          <cell r="AZ284" t="str">
            <v>Validado Correctamente</v>
          </cell>
          <cell r="BA284" t="str">
            <v>NO</v>
          </cell>
          <cell r="BB284">
            <v>43271.630115740743</v>
          </cell>
          <cell r="BC284">
            <v>1</v>
          </cell>
          <cell r="BD284" t="str">
            <v>Validado Correctamente</v>
          </cell>
          <cell r="BE284" t="str">
            <v>NO</v>
          </cell>
          <cell r="BF284">
            <v>43271.630127314813</v>
          </cell>
          <cell r="BG284">
            <v>1</v>
          </cell>
          <cell r="BH284" t="str">
            <v>Validado Correctamente</v>
          </cell>
          <cell r="BI284" t="str">
            <v>NO</v>
          </cell>
          <cell r="BJ284">
            <v>43271.62159722222</v>
          </cell>
          <cell r="BK284" t="str">
            <v>CARGUE 0</v>
          </cell>
          <cell r="BL284" t="str">
            <v>Cargue en cero</v>
          </cell>
          <cell r="BM284" t="str">
            <v>NO</v>
          </cell>
          <cell r="BN284">
            <v>43271.613912037035</v>
          </cell>
          <cell r="BO284">
            <v>19</v>
          </cell>
          <cell r="BP284" t="str">
            <v>Validado Correctamente</v>
          </cell>
          <cell r="BQ284" t="str">
            <v>NO</v>
          </cell>
          <cell r="BR284" t="str">
            <v>Vacio</v>
          </cell>
          <cell r="BS284" t="str">
            <v>Vacio</v>
          </cell>
          <cell r="BT284" t="str">
            <v>Vacio</v>
          </cell>
          <cell r="BU284" t="str">
            <v>Vacio</v>
          </cell>
          <cell r="BV284">
            <v>43271.451365740744</v>
          </cell>
          <cell r="BW284" t="str">
            <v>CARGUE 0</v>
          </cell>
          <cell r="BX284" t="str">
            <v>Cargue en cero</v>
          </cell>
          <cell r="BY284" t="str">
            <v>NO</v>
          </cell>
          <cell r="BZ284">
            <v>43271.452013888891</v>
          </cell>
          <cell r="CA284" t="str">
            <v>CARGUE 0</v>
          </cell>
          <cell r="CB284" t="str">
            <v>Cargue en cero</v>
          </cell>
          <cell r="CC284" t="str">
            <v>NO</v>
          </cell>
          <cell r="CD284">
            <v>43271.451967592591</v>
          </cell>
          <cell r="CE284" t="str">
            <v>CARGUE 0</v>
          </cell>
          <cell r="CF284" t="str">
            <v>Cargue en cero</v>
          </cell>
          <cell r="CG284" t="str">
            <v>NO</v>
          </cell>
          <cell r="CH284">
            <v>43271.451909722222</v>
          </cell>
          <cell r="CI284" t="str">
            <v>CARGUE 0</v>
          </cell>
          <cell r="CJ284" t="str">
            <v>Cargue en cero</v>
          </cell>
          <cell r="CK284" t="str">
            <v>NO</v>
          </cell>
          <cell r="CL284">
            <v>43271.45207175926</v>
          </cell>
          <cell r="CM284" t="str">
            <v>CARGUE 0</v>
          </cell>
          <cell r="CN284" t="str">
            <v>Cargue en cero</v>
          </cell>
          <cell r="CO284" t="str">
            <v>NO</v>
          </cell>
          <cell r="CP284">
            <v>43271.452048611114</v>
          </cell>
          <cell r="CQ284" t="str">
            <v>CARGUE 0</v>
          </cell>
          <cell r="CR284" t="str">
            <v>Cargue en cero</v>
          </cell>
          <cell r="CS284" t="str">
            <v>NO</v>
          </cell>
          <cell r="CT284">
            <v>43271.452118055553</v>
          </cell>
          <cell r="CU284" t="str">
            <v>CARGUE 0</v>
          </cell>
          <cell r="CV284" t="str">
            <v>Cargue en cero</v>
          </cell>
          <cell r="CW284" t="str">
            <v>NO</v>
          </cell>
        </row>
        <row r="285">
          <cell r="A285">
            <v>4825</v>
          </cell>
          <cell r="B285" t="str">
            <v>CORPORACION INSTITUTO DE ADMINISTRACION Y FINANZAS - CIAF</v>
          </cell>
          <cell r="C285" t="str">
            <v>PRIVADA</v>
          </cell>
          <cell r="D285" t="str">
            <v>Institución Técnica Profesional</v>
          </cell>
          <cell r="E285" t="str">
            <v>Vacio</v>
          </cell>
          <cell r="F285">
            <v>43241.781192129631</v>
          </cell>
          <cell r="G285">
            <v>289</v>
          </cell>
          <cell r="H285" t="str">
            <v>Validado Correctamente</v>
          </cell>
          <cell r="I285" t="str">
            <v>NO</v>
          </cell>
          <cell r="J285">
            <v>43241.807337962964</v>
          </cell>
          <cell r="K285">
            <v>287</v>
          </cell>
          <cell r="L285" t="str">
            <v>Validado Correctamente</v>
          </cell>
          <cell r="M285" t="str">
            <v>NO</v>
          </cell>
          <cell r="N285">
            <v>43448.69630787037</v>
          </cell>
          <cell r="O285">
            <v>286</v>
          </cell>
          <cell r="P285" t="str">
            <v>Validado Correctamente</v>
          </cell>
          <cell r="Q285" t="str">
            <v>SI</v>
          </cell>
          <cell r="R285">
            <v>43242.419062499997</v>
          </cell>
          <cell r="S285">
            <v>569</v>
          </cell>
          <cell r="T285" t="str">
            <v>Validado Correctamente</v>
          </cell>
          <cell r="U285" t="str">
            <v>NO</v>
          </cell>
          <cell r="V285">
            <v>43249.353564814817</v>
          </cell>
          <cell r="W285">
            <v>29</v>
          </cell>
          <cell r="X285" t="str">
            <v>Validado Correctamente</v>
          </cell>
          <cell r="Y285" t="str">
            <v>NO</v>
          </cell>
          <cell r="Z285" t="str">
            <v>Vacio</v>
          </cell>
          <cell r="AA285" t="str">
            <v>Vacio</v>
          </cell>
          <cell r="AB285" t="str">
            <v>Vacio</v>
          </cell>
          <cell r="AC285" t="str">
            <v>Vacio</v>
          </cell>
          <cell r="AD285" t="str">
            <v>Vacio</v>
          </cell>
          <cell r="AE285" t="str">
            <v>Vacio</v>
          </cell>
          <cell r="AF285" t="str">
            <v>Vacio</v>
          </cell>
          <cell r="AG285" t="str">
            <v>Vacio</v>
          </cell>
          <cell r="AH285">
            <v>43223.502534722225</v>
          </cell>
          <cell r="AI285">
            <v>52</v>
          </cell>
          <cell r="AJ285" t="str">
            <v>Validado Correctamente</v>
          </cell>
          <cell r="AK285" t="str">
            <v>NO</v>
          </cell>
          <cell r="AL285" t="str">
            <v>Vacio</v>
          </cell>
          <cell r="AM285" t="str">
            <v>Vacio</v>
          </cell>
          <cell r="AN285" t="str">
            <v>Vacio</v>
          </cell>
          <cell r="AO285" t="str">
            <v>Vacio</v>
          </cell>
          <cell r="AP285" t="str">
            <v>Vacio</v>
          </cell>
          <cell r="AQ285" t="str">
            <v>Vacio</v>
          </cell>
          <cell r="AR285" t="str">
            <v>Vacio</v>
          </cell>
          <cell r="AS285" t="str">
            <v>Vacio</v>
          </cell>
          <cell r="AT285" t="str">
            <v>Vacio</v>
          </cell>
          <cell r="AU285" t="str">
            <v>Vacio</v>
          </cell>
          <cell r="AV285" t="str">
            <v>Vacio</v>
          </cell>
          <cell r="AW285" t="str">
            <v>Vacio</v>
          </cell>
          <cell r="AX285" t="str">
            <v>Vacio</v>
          </cell>
          <cell r="AY285" t="str">
            <v>Vacio</v>
          </cell>
          <cell r="AZ285" t="str">
            <v>Vacio</v>
          </cell>
          <cell r="BA285" t="str">
            <v>Vacio</v>
          </cell>
          <cell r="BB285" t="str">
            <v>Vacio</v>
          </cell>
          <cell r="BC285" t="str">
            <v>Vacio</v>
          </cell>
          <cell r="BD285" t="str">
            <v>Vacio</v>
          </cell>
          <cell r="BE285" t="str">
            <v>Vacio</v>
          </cell>
          <cell r="BF285" t="str">
            <v>Vacio</v>
          </cell>
          <cell r="BG285" t="str">
            <v>Vacio</v>
          </cell>
          <cell r="BH285" t="str">
            <v>Vacio</v>
          </cell>
          <cell r="BI285" t="str">
            <v>Vacio</v>
          </cell>
          <cell r="BJ285" t="str">
            <v>Vacio</v>
          </cell>
          <cell r="BK285" t="str">
            <v>Vacio</v>
          </cell>
          <cell r="BL285" t="str">
            <v>Vacio</v>
          </cell>
          <cell r="BM285" t="str">
            <v>Vacio</v>
          </cell>
          <cell r="BN285" t="str">
            <v>Vacio</v>
          </cell>
          <cell r="BO285" t="str">
            <v>Vacio</v>
          </cell>
          <cell r="BP285" t="str">
            <v>Vacio</v>
          </cell>
          <cell r="BQ285" t="str">
            <v>Vacio</v>
          </cell>
          <cell r="BR285" t="str">
            <v>Vacio</v>
          </cell>
          <cell r="BS285" t="str">
            <v>Vacio</v>
          </cell>
          <cell r="BT285" t="str">
            <v>Vacio</v>
          </cell>
          <cell r="BU285" t="str">
            <v>Vacio</v>
          </cell>
          <cell r="BV285" t="str">
            <v>Vacio</v>
          </cell>
          <cell r="BW285" t="str">
            <v>Vacio</v>
          </cell>
          <cell r="BX285" t="str">
            <v>Vacio</v>
          </cell>
          <cell r="BY285" t="str">
            <v>Vacio</v>
          </cell>
          <cell r="BZ285" t="str">
            <v>Vacio</v>
          </cell>
          <cell r="CA285" t="str">
            <v>Vacio</v>
          </cell>
          <cell r="CB285" t="str">
            <v>Vacio</v>
          </cell>
          <cell r="CC285" t="str">
            <v>Vacio</v>
          </cell>
          <cell r="CD285" t="str">
            <v>Vacio</v>
          </cell>
          <cell r="CE285" t="str">
            <v>Vacio</v>
          </cell>
          <cell r="CF285" t="str">
            <v>Vacio</v>
          </cell>
          <cell r="CG285" t="str">
            <v>Vacio</v>
          </cell>
          <cell r="CH285" t="str">
            <v>Vacio</v>
          </cell>
          <cell r="CI285" t="str">
            <v>Vacio</v>
          </cell>
          <cell r="CJ285" t="str">
            <v>Vacio</v>
          </cell>
          <cell r="CK285" t="str">
            <v>Vacio</v>
          </cell>
          <cell r="CL285" t="str">
            <v>Vacio</v>
          </cell>
          <cell r="CM285" t="str">
            <v>Vacio</v>
          </cell>
          <cell r="CN285" t="str">
            <v>Vacio</v>
          </cell>
          <cell r="CO285" t="str">
            <v>Vacio</v>
          </cell>
          <cell r="CP285" t="str">
            <v>Vacio</v>
          </cell>
          <cell r="CQ285" t="str">
            <v>Vacio</v>
          </cell>
          <cell r="CR285" t="str">
            <v>Vacio</v>
          </cell>
          <cell r="CS285" t="str">
            <v>Vacio</v>
          </cell>
          <cell r="CT285" t="str">
            <v>Vacio</v>
          </cell>
          <cell r="CU285" t="str">
            <v>Vacio</v>
          </cell>
          <cell r="CV285" t="str">
            <v>Vacio</v>
          </cell>
          <cell r="CW285" t="str">
            <v>Vacio</v>
          </cell>
        </row>
        <row r="286">
          <cell r="A286">
            <v>4826</v>
          </cell>
          <cell r="B286" t="str">
            <v>CORPORACION UNIVERSITARIA REGIONAL DEL CARIBE -IAFIC-</v>
          </cell>
          <cell r="C286" t="str">
            <v>PRIVADA</v>
          </cell>
          <cell r="D286" t="str">
            <v>Institución Universitaria/Escuela Tecnológica</v>
          </cell>
          <cell r="E286" t="str">
            <v>Vacio</v>
          </cell>
          <cell r="F286" t="str">
            <v>Vacio</v>
          </cell>
          <cell r="G286" t="str">
            <v>Vacio</v>
          </cell>
          <cell r="H286" t="str">
            <v>Vacio</v>
          </cell>
          <cell r="I286" t="str">
            <v>Vacio</v>
          </cell>
          <cell r="J286" t="str">
            <v>Vacio</v>
          </cell>
          <cell r="K286" t="str">
            <v>Vacio</v>
          </cell>
          <cell r="L286" t="str">
            <v>Vacio</v>
          </cell>
          <cell r="M286" t="str">
            <v>Vacio</v>
          </cell>
          <cell r="N286" t="str">
            <v>Vacio</v>
          </cell>
          <cell r="O286" t="str">
            <v>Vacio</v>
          </cell>
          <cell r="P286" t="str">
            <v>Vacio</v>
          </cell>
          <cell r="Q286" t="str">
            <v>Vacio</v>
          </cell>
          <cell r="R286" t="str">
            <v>Vacio</v>
          </cell>
          <cell r="S286" t="str">
            <v>Vacio</v>
          </cell>
          <cell r="T286" t="str">
            <v>Vacio</v>
          </cell>
          <cell r="U286" t="str">
            <v>Vacio</v>
          </cell>
          <cell r="V286" t="str">
            <v>Vacio</v>
          </cell>
          <cell r="W286" t="str">
            <v>Vacio</v>
          </cell>
          <cell r="X286" t="str">
            <v>Vacio</v>
          </cell>
          <cell r="Y286" t="str">
            <v>Vacio</v>
          </cell>
          <cell r="Z286" t="str">
            <v>Vacio</v>
          </cell>
          <cell r="AA286" t="str">
            <v>Vacio</v>
          </cell>
          <cell r="AB286" t="str">
            <v>Vacio</v>
          </cell>
          <cell r="AC286" t="str">
            <v>Vacio</v>
          </cell>
          <cell r="AD286" t="str">
            <v>Vacio</v>
          </cell>
          <cell r="AE286" t="str">
            <v>Vacio</v>
          </cell>
          <cell r="AF286" t="str">
            <v>Vacio</v>
          </cell>
          <cell r="AG286" t="str">
            <v>Vacio</v>
          </cell>
          <cell r="AH286" t="str">
            <v>Vacio</v>
          </cell>
          <cell r="AI286" t="str">
            <v>Vacio</v>
          </cell>
          <cell r="AJ286" t="str">
            <v>Vacio</v>
          </cell>
          <cell r="AK286" t="str">
            <v>Vacio</v>
          </cell>
          <cell r="AL286" t="str">
            <v>Vacio</v>
          </cell>
          <cell r="AM286" t="str">
            <v>Vacio</v>
          </cell>
          <cell r="AN286" t="str">
            <v>Vacio</v>
          </cell>
          <cell r="AO286" t="str">
            <v>Vacio</v>
          </cell>
          <cell r="AP286" t="str">
            <v>Vacio</v>
          </cell>
          <cell r="AQ286" t="str">
            <v>Vacio</v>
          </cell>
          <cell r="AR286" t="str">
            <v>Vacio</v>
          </cell>
          <cell r="AS286" t="str">
            <v>Vacio</v>
          </cell>
          <cell r="AT286" t="str">
            <v>Vacio</v>
          </cell>
          <cell r="AU286" t="str">
            <v>Vacio</v>
          </cell>
          <cell r="AV286" t="str">
            <v>Vacio</v>
          </cell>
          <cell r="AW286" t="str">
            <v>Vacio</v>
          </cell>
          <cell r="AX286" t="str">
            <v>Vacio</v>
          </cell>
          <cell r="AY286" t="str">
            <v>Vacio</v>
          </cell>
          <cell r="AZ286" t="str">
            <v>Vacio</v>
          </cell>
          <cell r="BA286" t="str">
            <v>Vacio</v>
          </cell>
          <cell r="BB286" t="str">
            <v>Vacio</v>
          </cell>
          <cell r="BC286" t="str">
            <v>Vacio</v>
          </cell>
          <cell r="BD286" t="str">
            <v>Vacio</v>
          </cell>
          <cell r="BE286" t="str">
            <v>Vacio</v>
          </cell>
          <cell r="BF286" t="str">
            <v>Vacio</v>
          </cell>
          <cell r="BG286" t="str">
            <v>Vacio</v>
          </cell>
          <cell r="BH286" t="str">
            <v>Vacio</v>
          </cell>
          <cell r="BI286" t="str">
            <v>Vacio</v>
          </cell>
          <cell r="BJ286" t="str">
            <v>Vacio</v>
          </cell>
          <cell r="BK286" t="str">
            <v>Vacio</v>
          </cell>
          <cell r="BL286" t="str">
            <v>Vacio</v>
          </cell>
          <cell r="BM286" t="str">
            <v>Vacio</v>
          </cell>
          <cell r="BN286" t="str">
            <v>Vacio</v>
          </cell>
          <cell r="BO286" t="str">
            <v>Vacio</v>
          </cell>
          <cell r="BP286" t="str">
            <v>Vacio</v>
          </cell>
          <cell r="BQ286" t="str">
            <v>Vacio</v>
          </cell>
          <cell r="BR286" t="str">
            <v>Vacio</v>
          </cell>
          <cell r="BS286" t="str">
            <v>Vacio</v>
          </cell>
          <cell r="BT286" t="str">
            <v>Vacio</v>
          </cell>
          <cell r="BU286" t="str">
            <v>Vacio</v>
          </cell>
          <cell r="BV286" t="str">
            <v>Vacio</v>
          </cell>
          <cell r="BW286" t="str">
            <v>Vacio</v>
          </cell>
          <cell r="BX286" t="str">
            <v>Vacio</v>
          </cell>
          <cell r="BY286" t="str">
            <v>Vacio</v>
          </cell>
          <cell r="BZ286" t="str">
            <v>Vacio</v>
          </cell>
          <cell r="CA286" t="str">
            <v>Vacio</v>
          </cell>
          <cell r="CB286" t="str">
            <v>Vacio</v>
          </cell>
          <cell r="CC286" t="str">
            <v>Vacio</v>
          </cell>
          <cell r="CD286" t="str">
            <v>Vacio</v>
          </cell>
          <cell r="CE286" t="str">
            <v>Vacio</v>
          </cell>
          <cell r="CF286" t="str">
            <v>Vacio</v>
          </cell>
          <cell r="CG286" t="str">
            <v>Vacio</v>
          </cell>
          <cell r="CH286" t="str">
            <v>Vacio</v>
          </cell>
          <cell r="CI286" t="str">
            <v>Vacio</v>
          </cell>
          <cell r="CJ286" t="str">
            <v>Vacio</v>
          </cell>
          <cell r="CK286" t="str">
            <v>Vacio</v>
          </cell>
          <cell r="CL286" t="str">
            <v>Vacio</v>
          </cell>
          <cell r="CM286" t="str">
            <v>Vacio</v>
          </cell>
          <cell r="CN286" t="str">
            <v>Vacio</v>
          </cell>
          <cell r="CO286" t="str">
            <v>Vacio</v>
          </cell>
          <cell r="CP286" t="str">
            <v>Vacio</v>
          </cell>
          <cell r="CQ286" t="str">
            <v>Vacio</v>
          </cell>
          <cell r="CR286" t="str">
            <v>Vacio</v>
          </cell>
          <cell r="CS286" t="str">
            <v>Vacio</v>
          </cell>
          <cell r="CT286" t="str">
            <v>Vacio</v>
          </cell>
          <cell r="CU286" t="str">
            <v>Vacio</v>
          </cell>
          <cell r="CV286" t="str">
            <v>Vacio</v>
          </cell>
          <cell r="CW286" t="str">
            <v>Vacio</v>
          </cell>
        </row>
        <row r="287">
          <cell r="A287">
            <v>4829</v>
          </cell>
          <cell r="B287" t="str">
            <v>CORPORACION INTERAMERICANA DE EDUCACION SUPERIOR-CORPOCIDES</v>
          </cell>
          <cell r="C287" t="str">
            <v>PRIVADA</v>
          </cell>
          <cell r="D287" t="str">
            <v>Institución Técnica Profesional</v>
          </cell>
          <cell r="E287" t="str">
            <v>Vacio</v>
          </cell>
          <cell r="F287">
            <v>43444.669803240744</v>
          </cell>
          <cell r="G287">
            <v>27</v>
          </cell>
          <cell r="H287" t="str">
            <v>Validado Correctamente</v>
          </cell>
          <cell r="I287" t="str">
            <v>SI</v>
          </cell>
          <cell r="J287">
            <v>43445.370879629627</v>
          </cell>
          <cell r="K287">
            <v>27</v>
          </cell>
          <cell r="L287" t="str">
            <v>Validado Correctamente</v>
          </cell>
          <cell r="M287" t="str">
            <v>SI</v>
          </cell>
          <cell r="N287">
            <v>43445.371666666666</v>
          </cell>
          <cell r="O287">
            <v>38</v>
          </cell>
          <cell r="P287" t="str">
            <v>Validado Correctamente</v>
          </cell>
          <cell r="Q287" t="str">
            <v>SI</v>
          </cell>
          <cell r="R287">
            <v>43445.371828703705</v>
          </cell>
          <cell r="S287">
            <v>61</v>
          </cell>
          <cell r="T287" t="str">
            <v>Validado Correctamente</v>
          </cell>
          <cell r="U287" t="str">
            <v>SI</v>
          </cell>
          <cell r="V287">
            <v>43417.412858796299</v>
          </cell>
          <cell r="W287">
            <v>21</v>
          </cell>
          <cell r="X287" t="str">
            <v>Validado Correctamente</v>
          </cell>
          <cell r="Y287" t="str">
            <v>SI</v>
          </cell>
          <cell r="Z287" t="str">
            <v>Vacio</v>
          </cell>
          <cell r="AA287" t="str">
            <v>Vacio</v>
          </cell>
          <cell r="AB287" t="str">
            <v>Vacio</v>
          </cell>
          <cell r="AC287" t="str">
            <v>Vacio</v>
          </cell>
          <cell r="AD287" t="str">
            <v>Vacio</v>
          </cell>
          <cell r="AE287" t="str">
            <v>Vacio</v>
          </cell>
          <cell r="AF287" t="str">
            <v>Vacio</v>
          </cell>
          <cell r="AG287" t="str">
            <v>Vacio</v>
          </cell>
          <cell r="AH287">
            <v>43251.643692129626</v>
          </cell>
          <cell r="AI287">
            <v>7</v>
          </cell>
          <cell r="AJ287" t="str">
            <v>Validado Correctamente</v>
          </cell>
          <cell r="AK287" t="str">
            <v>NO</v>
          </cell>
          <cell r="AL287" t="str">
            <v>Vacio</v>
          </cell>
          <cell r="AM287" t="str">
            <v>Vacio</v>
          </cell>
          <cell r="AN287" t="str">
            <v>Vacio</v>
          </cell>
          <cell r="AO287" t="str">
            <v>Vacio</v>
          </cell>
          <cell r="AP287" t="str">
            <v>Vacio</v>
          </cell>
          <cell r="AQ287" t="str">
            <v>Vacio</v>
          </cell>
          <cell r="AR287" t="str">
            <v>Vacio</v>
          </cell>
          <cell r="AS287" t="str">
            <v>Vacio</v>
          </cell>
          <cell r="AT287" t="str">
            <v>Vacio</v>
          </cell>
          <cell r="AU287" t="str">
            <v>Vacio</v>
          </cell>
          <cell r="AV287" t="str">
            <v>Vacio</v>
          </cell>
          <cell r="AW287" t="str">
            <v>Vacio</v>
          </cell>
          <cell r="AX287" t="str">
            <v>Vacio</v>
          </cell>
          <cell r="AY287" t="str">
            <v>Vacio</v>
          </cell>
          <cell r="AZ287" t="str">
            <v>Vacio</v>
          </cell>
          <cell r="BA287" t="str">
            <v>Vacio</v>
          </cell>
          <cell r="BB287" t="str">
            <v>Vacio</v>
          </cell>
          <cell r="BC287" t="str">
            <v>Vacio</v>
          </cell>
          <cell r="BD287" t="str">
            <v>Vacio</v>
          </cell>
          <cell r="BE287" t="str">
            <v>Vacio</v>
          </cell>
          <cell r="BF287" t="str">
            <v>Vacio</v>
          </cell>
          <cell r="BG287" t="str">
            <v>Vacio</v>
          </cell>
          <cell r="BH287" t="str">
            <v>Vacio</v>
          </cell>
          <cell r="BI287" t="str">
            <v>Vacio</v>
          </cell>
          <cell r="BJ287" t="str">
            <v>Vacio</v>
          </cell>
          <cell r="BK287" t="str">
            <v>Vacio</v>
          </cell>
          <cell r="BL287" t="str">
            <v>Vacio</v>
          </cell>
          <cell r="BM287" t="str">
            <v>Vacio</v>
          </cell>
          <cell r="BN287" t="str">
            <v>Vacio</v>
          </cell>
          <cell r="BO287" t="str">
            <v>Vacio</v>
          </cell>
          <cell r="BP287" t="str">
            <v>Vacio</v>
          </cell>
          <cell r="BQ287" t="str">
            <v>Vacio</v>
          </cell>
          <cell r="BR287" t="str">
            <v>Vacio</v>
          </cell>
          <cell r="BS287" t="str">
            <v>Vacio</v>
          </cell>
          <cell r="BT287" t="str">
            <v>Vacio</v>
          </cell>
          <cell r="BU287" t="str">
            <v>Vacio</v>
          </cell>
          <cell r="BV287" t="str">
            <v>Vacio</v>
          </cell>
          <cell r="BW287" t="str">
            <v>Vacio</v>
          </cell>
          <cell r="BX287" t="str">
            <v>Vacio</v>
          </cell>
          <cell r="BY287" t="str">
            <v>Vacio</v>
          </cell>
          <cell r="BZ287" t="str">
            <v>Vacio</v>
          </cell>
          <cell r="CA287" t="str">
            <v>Vacio</v>
          </cell>
          <cell r="CB287" t="str">
            <v>Vacio</v>
          </cell>
          <cell r="CC287" t="str">
            <v>Vacio</v>
          </cell>
          <cell r="CD287">
            <v>43246.366516203707</v>
          </cell>
          <cell r="CE287" t="str">
            <v>CARGUE 0</v>
          </cell>
          <cell r="CF287" t="str">
            <v>Cargue en cero</v>
          </cell>
          <cell r="CG287" t="str">
            <v>NO</v>
          </cell>
          <cell r="CH287" t="str">
            <v>Vacio</v>
          </cell>
          <cell r="CI287" t="str">
            <v>Vacio</v>
          </cell>
          <cell r="CJ287" t="str">
            <v>Vacio</v>
          </cell>
          <cell r="CK287" t="str">
            <v>Vacio</v>
          </cell>
          <cell r="CL287" t="str">
            <v>Vacio</v>
          </cell>
          <cell r="CM287" t="str">
            <v>Vacio</v>
          </cell>
          <cell r="CN287" t="str">
            <v>Vacio</v>
          </cell>
          <cell r="CO287" t="str">
            <v>Vacio</v>
          </cell>
          <cell r="CP287" t="str">
            <v>Vacio</v>
          </cell>
          <cell r="CQ287" t="str">
            <v>Vacio</v>
          </cell>
          <cell r="CR287" t="str">
            <v>Vacio</v>
          </cell>
          <cell r="CS287" t="str">
            <v>Vacio</v>
          </cell>
          <cell r="CT287" t="str">
            <v>Vacio</v>
          </cell>
          <cell r="CU287" t="str">
            <v>Vacio</v>
          </cell>
          <cell r="CV287" t="str">
            <v>Vacio</v>
          </cell>
          <cell r="CW287" t="str">
            <v>Vacio</v>
          </cell>
        </row>
        <row r="288">
          <cell r="A288">
            <v>4832</v>
          </cell>
          <cell r="B288" t="str">
            <v>CORPORACION INSTITUTO SUPERIOR DE EDUCACION SOCIAL-ISES-</v>
          </cell>
          <cell r="C288" t="str">
            <v>PRIVADA</v>
          </cell>
          <cell r="D288" t="str">
            <v>Institución Técnica Profesional</v>
          </cell>
          <cell r="E288" t="str">
            <v>Vacio</v>
          </cell>
          <cell r="F288">
            <v>43280.460462962961</v>
          </cell>
          <cell r="G288">
            <v>337</v>
          </cell>
          <cell r="H288" t="str">
            <v>Validado Correctamente</v>
          </cell>
          <cell r="I288" t="str">
            <v>NO</v>
          </cell>
          <cell r="J288">
            <v>43426.542245370372</v>
          </cell>
          <cell r="K288">
            <v>306</v>
          </cell>
          <cell r="L288" t="str">
            <v>Validado Correctamente</v>
          </cell>
          <cell r="M288" t="str">
            <v>SI</v>
          </cell>
          <cell r="N288" t="str">
            <v>Vacio</v>
          </cell>
          <cell r="O288" t="str">
            <v>Vacio</v>
          </cell>
          <cell r="P288" t="str">
            <v>Validado con Errores</v>
          </cell>
          <cell r="Q288" t="str">
            <v>Vacio</v>
          </cell>
          <cell r="R288" t="str">
            <v>Vacio</v>
          </cell>
          <cell r="S288" t="str">
            <v>Vacio</v>
          </cell>
          <cell r="T288" t="str">
            <v>Validado con Errores</v>
          </cell>
          <cell r="U288" t="str">
            <v>Vacio</v>
          </cell>
          <cell r="V288" t="str">
            <v>Vacio</v>
          </cell>
          <cell r="W288" t="str">
            <v>Vacio</v>
          </cell>
          <cell r="X288" t="str">
            <v>Validado con Errores</v>
          </cell>
          <cell r="Y288" t="str">
            <v>Vacio</v>
          </cell>
          <cell r="Z288" t="str">
            <v>Vacio</v>
          </cell>
          <cell r="AA288" t="str">
            <v>Vacio</v>
          </cell>
          <cell r="AB288" t="str">
            <v>Vacio</v>
          </cell>
          <cell r="AC288" t="str">
            <v>Vacio</v>
          </cell>
          <cell r="AD288" t="str">
            <v>Vacio</v>
          </cell>
          <cell r="AE288" t="str">
            <v>Vacio</v>
          </cell>
          <cell r="AF288" t="str">
            <v>Vacio</v>
          </cell>
          <cell r="AG288" t="str">
            <v>Vacio</v>
          </cell>
          <cell r="AH288">
            <v>43426.510810185187</v>
          </cell>
          <cell r="AI288">
            <v>12</v>
          </cell>
          <cell r="AJ288" t="str">
            <v>Validado Correctamente</v>
          </cell>
          <cell r="AK288" t="str">
            <v>SI</v>
          </cell>
          <cell r="AL288" t="str">
            <v>Vacio</v>
          </cell>
          <cell r="AM288" t="str">
            <v>Vacio</v>
          </cell>
          <cell r="AN288" t="str">
            <v>Vacio</v>
          </cell>
          <cell r="AO288" t="str">
            <v>Vacio</v>
          </cell>
          <cell r="AP288" t="str">
            <v>Vacio</v>
          </cell>
          <cell r="AQ288" t="str">
            <v>Vacio</v>
          </cell>
          <cell r="AR288" t="str">
            <v>Vacio</v>
          </cell>
          <cell r="AS288" t="str">
            <v>Vacio</v>
          </cell>
          <cell r="AT288" t="str">
            <v>Vacio</v>
          </cell>
          <cell r="AU288" t="str">
            <v>Vacio</v>
          </cell>
          <cell r="AV288" t="str">
            <v>Vacio</v>
          </cell>
          <cell r="AW288" t="str">
            <v>Vacio</v>
          </cell>
          <cell r="AX288" t="str">
            <v>Vacio</v>
          </cell>
          <cell r="AY288" t="str">
            <v>Vacio</v>
          </cell>
          <cell r="AZ288" t="str">
            <v>Vacio</v>
          </cell>
          <cell r="BA288" t="str">
            <v>Vacio</v>
          </cell>
          <cell r="BB288" t="str">
            <v>Vacio</v>
          </cell>
          <cell r="BC288" t="str">
            <v>Vacio</v>
          </cell>
          <cell r="BD288" t="str">
            <v>Vacio</v>
          </cell>
          <cell r="BE288" t="str">
            <v>Vacio</v>
          </cell>
          <cell r="BF288" t="str">
            <v>Vacio</v>
          </cell>
          <cell r="BG288" t="str">
            <v>Vacio</v>
          </cell>
          <cell r="BH288" t="str">
            <v>Vacio</v>
          </cell>
          <cell r="BI288" t="str">
            <v>Vacio</v>
          </cell>
          <cell r="BJ288" t="str">
            <v>Vacio</v>
          </cell>
          <cell r="BK288" t="str">
            <v>Vacio</v>
          </cell>
          <cell r="BL288" t="str">
            <v>Vacio</v>
          </cell>
          <cell r="BM288" t="str">
            <v>Vacio</v>
          </cell>
          <cell r="BN288" t="str">
            <v>Vacio</v>
          </cell>
          <cell r="BO288" t="str">
            <v>Vacio</v>
          </cell>
          <cell r="BP288" t="str">
            <v>Validado con Errores</v>
          </cell>
          <cell r="BQ288" t="str">
            <v>Vacio</v>
          </cell>
          <cell r="BR288" t="str">
            <v>Vacio</v>
          </cell>
          <cell r="BS288" t="str">
            <v>Vacio</v>
          </cell>
          <cell r="BT288" t="str">
            <v>Vacio</v>
          </cell>
          <cell r="BU288" t="str">
            <v>Vacio</v>
          </cell>
          <cell r="BV288" t="str">
            <v>Vacio</v>
          </cell>
          <cell r="BW288" t="str">
            <v>Vacio</v>
          </cell>
          <cell r="BX288" t="str">
            <v>Validado con Errores</v>
          </cell>
          <cell r="BY288" t="str">
            <v>Vacio</v>
          </cell>
          <cell r="BZ288" t="str">
            <v>Vacio</v>
          </cell>
          <cell r="CA288" t="str">
            <v>Vacio</v>
          </cell>
          <cell r="CB288" t="str">
            <v>Vacio</v>
          </cell>
          <cell r="CC288" t="str">
            <v>Vacio</v>
          </cell>
          <cell r="CD288" t="str">
            <v>Vacio</v>
          </cell>
          <cell r="CE288" t="str">
            <v>Vacio</v>
          </cell>
          <cell r="CF288" t="str">
            <v>Vacio</v>
          </cell>
          <cell r="CG288" t="str">
            <v>Vacio</v>
          </cell>
          <cell r="CH288" t="str">
            <v>Vacio</v>
          </cell>
          <cell r="CI288" t="str">
            <v>Vacio</v>
          </cell>
          <cell r="CJ288" t="str">
            <v>Vacio</v>
          </cell>
          <cell r="CK288" t="str">
            <v>Vacio</v>
          </cell>
          <cell r="CL288" t="str">
            <v>Vacio</v>
          </cell>
          <cell r="CM288" t="str">
            <v>Vacio</v>
          </cell>
          <cell r="CN288" t="str">
            <v>Vacio</v>
          </cell>
          <cell r="CO288" t="str">
            <v>Vacio</v>
          </cell>
          <cell r="CP288" t="str">
            <v>Vacio</v>
          </cell>
          <cell r="CQ288" t="str">
            <v>Vacio</v>
          </cell>
          <cell r="CR288" t="str">
            <v>Vacio</v>
          </cell>
          <cell r="CS288" t="str">
            <v>Vacio</v>
          </cell>
          <cell r="CT288" t="str">
            <v>Vacio</v>
          </cell>
          <cell r="CU288" t="str">
            <v>Vacio</v>
          </cell>
          <cell r="CV288" t="str">
            <v>Vacio</v>
          </cell>
          <cell r="CW288" t="str">
            <v>Vacio</v>
          </cell>
        </row>
        <row r="289">
          <cell r="A289">
            <v>4835</v>
          </cell>
          <cell r="B289" t="str">
            <v>CORPORACION UNIVERSITARIA TALLER CINCO</v>
          </cell>
          <cell r="C289" t="str">
            <v>PRIVADA</v>
          </cell>
          <cell r="D289" t="str">
            <v>Institución Universitaria/Escuela Tecnológica</v>
          </cell>
          <cell r="E289" t="str">
            <v>Vacio</v>
          </cell>
          <cell r="F289">
            <v>43174.761562500003</v>
          </cell>
          <cell r="G289">
            <v>140</v>
          </cell>
          <cell r="H289" t="str">
            <v>Validado Correctamente</v>
          </cell>
          <cell r="I289" t="str">
            <v>NO</v>
          </cell>
          <cell r="J289">
            <v>43174.761921296296</v>
          </cell>
          <cell r="K289">
            <v>140</v>
          </cell>
          <cell r="L289" t="str">
            <v>Validado Correctamente</v>
          </cell>
          <cell r="M289" t="str">
            <v>NO</v>
          </cell>
          <cell r="N289">
            <v>43174.762118055558</v>
          </cell>
          <cell r="O289">
            <v>98</v>
          </cell>
          <cell r="P289" t="str">
            <v>Validado Correctamente</v>
          </cell>
          <cell r="Q289" t="str">
            <v>NO</v>
          </cell>
          <cell r="R289">
            <v>43174.785370370373</v>
          </cell>
          <cell r="S289">
            <v>320</v>
          </cell>
          <cell r="T289" t="str">
            <v>Validado Correctamente</v>
          </cell>
          <cell r="U289" t="str">
            <v>NO</v>
          </cell>
          <cell r="V289">
            <v>43272.47378472222</v>
          </cell>
          <cell r="W289">
            <v>18</v>
          </cell>
          <cell r="X289" t="str">
            <v>Validado Correctamente</v>
          </cell>
          <cell r="Y289" t="str">
            <v>NO</v>
          </cell>
          <cell r="Z289" t="str">
            <v>Vacio</v>
          </cell>
          <cell r="AA289" t="str">
            <v>Vacio</v>
          </cell>
          <cell r="AB289" t="str">
            <v>Vacio</v>
          </cell>
          <cell r="AC289" t="str">
            <v>Vacio</v>
          </cell>
          <cell r="AD289" t="str">
            <v>Vacio</v>
          </cell>
          <cell r="AE289" t="str">
            <v>Vacio</v>
          </cell>
          <cell r="AF289" t="str">
            <v>Vacio</v>
          </cell>
          <cell r="AG289" t="str">
            <v>Vacio</v>
          </cell>
          <cell r="AH289">
            <v>43272.35496527778</v>
          </cell>
          <cell r="AI289">
            <v>48</v>
          </cell>
          <cell r="AJ289" t="str">
            <v>Validado Correctamente</v>
          </cell>
          <cell r="AK289" t="str">
            <v>NO</v>
          </cell>
          <cell r="AL289">
            <v>43272.514907407407</v>
          </cell>
          <cell r="AM289" t="str">
            <v>CARGUE 0</v>
          </cell>
          <cell r="AN289" t="str">
            <v>Cargue en cero</v>
          </cell>
          <cell r="AO289" t="str">
            <v>NO</v>
          </cell>
          <cell r="AP289">
            <v>43272.514722222222</v>
          </cell>
          <cell r="AQ289" t="str">
            <v>CARGUE 0</v>
          </cell>
          <cell r="AR289" t="str">
            <v>Cargue en cero</v>
          </cell>
          <cell r="AS289" t="str">
            <v>NO</v>
          </cell>
          <cell r="AT289">
            <v>43272.651331018518</v>
          </cell>
          <cell r="AU289">
            <v>1</v>
          </cell>
          <cell r="AV289" t="str">
            <v>Validado Correctamente</v>
          </cell>
          <cell r="AW289" t="str">
            <v>NO</v>
          </cell>
          <cell r="AX289">
            <v>43272.515069444446</v>
          </cell>
          <cell r="AY289" t="str">
            <v>CARGUE 0</v>
          </cell>
          <cell r="AZ289" t="str">
            <v>Cargue en cero</v>
          </cell>
          <cell r="BA289" t="str">
            <v>NO</v>
          </cell>
          <cell r="BB289">
            <v>43272.515196759261</v>
          </cell>
          <cell r="BC289" t="str">
            <v>CARGUE 0</v>
          </cell>
          <cell r="BD289" t="str">
            <v>Cargue en cero</v>
          </cell>
          <cell r="BE289" t="str">
            <v>NO</v>
          </cell>
          <cell r="BF289">
            <v>43272.651342592595</v>
          </cell>
          <cell r="BG289">
            <v>1</v>
          </cell>
          <cell r="BH289" t="str">
            <v>Validado Correctamente</v>
          </cell>
          <cell r="BI289" t="str">
            <v>NO</v>
          </cell>
          <cell r="BJ289">
            <v>43272.5153587963</v>
          </cell>
          <cell r="BK289" t="str">
            <v>CARGUE 0</v>
          </cell>
          <cell r="BL289" t="str">
            <v>Cargue en cero</v>
          </cell>
          <cell r="BM289" t="str">
            <v>NO</v>
          </cell>
          <cell r="BN289">
            <v>43272.642442129632</v>
          </cell>
          <cell r="BO289">
            <v>2</v>
          </cell>
          <cell r="BP289" t="str">
            <v>Validado Correctamente</v>
          </cell>
          <cell r="BQ289" t="str">
            <v>NO</v>
          </cell>
          <cell r="BR289">
            <v>43270.694305555553</v>
          </cell>
          <cell r="BS289">
            <v>1</v>
          </cell>
          <cell r="BT289" t="str">
            <v>Validado Correctamente</v>
          </cell>
          <cell r="BU289" t="str">
            <v>NO</v>
          </cell>
          <cell r="BV289">
            <v>43265.693657407406</v>
          </cell>
          <cell r="BW289">
            <v>11</v>
          </cell>
          <cell r="BX289" t="str">
            <v>Validado Correctamente</v>
          </cell>
          <cell r="BY289" t="str">
            <v>NO</v>
          </cell>
          <cell r="BZ289">
            <v>43265.688680555555</v>
          </cell>
          <cell r="CA289">
            <v>4</v>
          </cell>
          <cell r="CB289" t="str">
            <v>Validado Correctamente</v>
          </cell>
          <cell r="CC289" t="str">
            <v>NO</v>
          </cell>
          <cell r="CD289">
            <v>43265.65221064815</v>
          </cell>
          <cell r="CE289" t="str">
            <v>CARGUE 0</v>
          </cell>
          <cell r="CF289" t="str">
            <v>Cargue en cero</v>
          </cell>
          <cell r="CG289" t="str">
            <v>NO</v>
          </cell>
          <cell r="CH289">
            <v>43266.634120370371</v>
          </cell>
          <cell r="CI289">
            <v>1</v>
          </cell>
          <cell r="CJ289" t="str">
            <v>Validado Correctamente</v>
          </cell>
          <cell r="CK289" t="str">
            <v>NO</v>
          </cell>
          <cell r="CL289">
            <v>43272.344502314816</v>
          </cell>
          <cell r="CM289">
            <v>0</v>
          </cell>
          <cell r="CN289" t="str">
            <v>Validado Correctamente</v>
          </cell>
          <cell r="CO289" t="str">
            <v>NO</v>
          </cell>
          <cell r="CP289">
            <v>43266.636087962965</v>
          </cell>
          <cell r="CQ289">
            <v>9</v>
          </cell>
          <cell r="CR289" t="str">
            <v>Validado Correctamente</v>
          </cell>
          <cell r="CS289" t="str">
            <v>NO</v>
          </cell>
          <cell r="CT289">
            <v>43266.663923611108</v>
          </cell>
          <cell r="CU289" t="str">
            <v>CARGUE 0</v>
          </cell>
          <cell r="CV289" t="str">
            <v>Cargue en cero</v>
          </cell>
          <cell r="CW289" t="str">
            <v>NO</v>
          </cell>
        </row>
        <row r="290">
          <cell r="A290">
            <v>4837</v>
          </cell>
          <cell r="B290" t="str">
            <v>CORPORACION UNIVERSITARIA DE CIENCIAS EMPRESARIALES, EDUCACION Y SALUD -CORSALUD-</v>
          </cell>
          <cell r="C290" t="str">
            <v>PRIVADA</v>
          </cell>
          <cell r="D290" t="str">
            <v>Institución Universitaria/Escuela Tecnológica</v>
          </cell>
          <cell r="E290" t="str">
            <v>Vacio</v>
          </cell>
          <cell r="F290">
            <v>43258.668217592596</v>
          </cell>
          <cell r="G290">
            <v>338</v>
          </cell>
          <cell r="H290" t="str">
            <v>Validado Correctamente</v>
          </cell>
          <cell r="I290" t="str">
            <v>NO</v>
          </cell>
          <cell r="J290">
            <v>43258.668599537035</v>
          </cell>
          <cell r="K290">
            <v>159</v>
          </cell>
          <cell r="L290" t="str">
            <v>Validado Correctamente</v>
          </cell>
          <cell r="M290" t="str">
            <v>NO</v>
          </cell>
          <cell r="N290">
            <v>43258.701041666667</v>
          </cell>
          <cell r="O290">
            <v>152</v>
          </cell>
          <cell r="P290" t="str">
            <v>Validado Correctamente</v>
          </cell>
          <cell r="Q290" t="str">
            <v>NO</v>
          </cell>
          <cell r="R290">
            <v>43279.806006944447</v>
          </cell>
          <cell r="S290">
            <v>642</v>
          </cell>
          <cell r="T290" t="str">
            <v>Validado Correctamente</v>
          </cell>
          <cell r="U290" t="str">
            <v>NO</v>
          </cell>
          <cell r="V290">
            <v>43259.715150462966</v>
          </cell>
          <cell r="W290">
            <v>2</v>
          </cell>
          <cell r="X290" t="str">
            <v>Validado Correctamente</v>
          </cell>
          <cell r="Y290" t="str">
            <v>NO</v>
          </cell>
          <cell r="Z290">
            <v>42998.43677083333</v>
          </cell>
          <cell r="AA290">
            <v>6</v>
          </cell>
          <cell r="AB290" t="str">
            <v>Validado Correctamente</v>
          </cell>
          <cell r="AC290" t="str">
            <v>SI</v>
          </cell>
          <cell r="AD290">
            <v>43272.734537037039</v>
          </cell>
          <cell r="AE290">
            <v>1</v>
          </cell>
          <cell r="AF290" t="str">
            <v>Validado Correctamente</v>
          </cell>
          <cell r="AG290" t="str">
            <v>NO</v>
          </cell>
          <cell r="AH290">
            <v>43272.429629629631</v>
          </cell>
          <cell r="AI290">
            <v>66</v>
          </cell>
          <cell r="AJ290" t="str">
            <v>Validado Correctamente</v>
          </cell>
          <cell r="AK290" t="str">
            <v>NO</v>
          </cell>
          <cell r="AL290">
            <v>43273.455289351848</v>
          </cell>
          <cell r="AM290" t="str">
            <v>CARGUE 0</v>
          </cell>
          <cell r="AN290" t="str">
            <v>Cargue en cero</v>
          </cell>
          <cell r="AO290" t="str">
            <v>NO</v>
          </cell>
          <cell r="AP290">
            <v>43273.454745370371</v>
          </cell>
          <cell r="AQ290" t="str">
            <v>CARGUE 0</v>
          </cell>
          <cell r="AR290" t="str">
            <v>Cargue en cero</v>
          </cell>
          <cell r="AS290" t="str">
            <v>NO</v>
          </cell>
          <cell r="AT290">
            <v>43273.455092592594</v>
          </cell>
          <cell r="AU290" t="str">
            <v>CARGUE 0</v>
          </cell>
          <cell r="AV290" t="str">
            <v>Cargue en cero</v>
          </cell>
          <cell r="AW290" t="str">
            <v>NO</v>
          </cell>
          <cell r="AX290">
            <v>43273.455636574072</v>
          </cell>
          <cell r="AY290" t="str">
            <v>CARGUE 0</v>
          </cell>
          <cell r="AZ290" t="str">
            <v>Cargue en cero</v>
          </cell>
          <cell r="BA290" t="str">
            <v>NO</v>
          </cell>
          <cell r="BB290">
            <v>43273.455833333333</v>
          </cell>
          <cell r="BC290" t="str">
            <v>CARGUE 0</v>
          </cell>
          <cell r="BD290" t="str">
            <v>Cargue en cero</v>
          </cell>
          <cell r="BE290" t="str">
            <v>NO</v>
          </cell>
          <cell r="BF290">
            <v>43273.456006944441</v>
          </cell>
          <cell r="BG290" t="str">
            <v>CARGUE 0</v>
          </cell>
          <cell r="BH290" t="str">
            <v>Cargue en cero</v>
          </cell>
          <cell r="BI290" t="str">
            <v>NO</v>
          </cell>
          <cell r="BJ290">
            <v>43273.456157407411</v>
          </cell>
          <cell r="BK290" t="str">
            <v>CARGUE 0</v>
          </cell>
          <cell r="BL290" t="str">
            <v>Cargue en cero</v>
          </cell>
          <cell r="BM290" t="str">
            <v>NO</v>
          </cell>
          <cell r="BN290">
            <v>43273.454317129632</v>
          </cell>
          <cell r="BO290">
            <v>4</v>
          </cell>
          <cell r="BP290" t="str">
            <v>Validado Correctamente</v>
          </cell>
          <cell r="BQ290" t="str">
            <v>NO</v>
          </cell>
          <cell r="BR290">
            <v>43271.68304398148</v>
          </cell>
          <cell r="BS290">
            <v>3</v>
          </cell>
          <cell r="BT290" t="str">
            <v>Validado Correctamente</v>
          </cell>
          <cell r="BU290" t="str">
            <v>NO</v>
          </cell>
          <cell r="BV290">
            <v>43273.64166666667</v>
          </cell>
          <cell r="BW290">
            <v>44</v>
          </cell>
          <cell r="BX290" t="str">
            <v>Validado Correctamente</v>
          </cell>
          <cell r="BY290" t="str">
            <v>NO</v>
          </cell>
          <cell r="BZ290">
            <v>43276.397847222222</v>
          </cell>
          <cell r="CA290">
            <v>2</v>
          </cell>
          <cell r="CB290" t="str">
            <v>Validado Correctamente</v>
          </cell>
          <cell r="CC290" t="str">
            <v>NO</v>
          </cell>
          <cell r="CD290">
            <v>43274.638506944444</v>
          </cell>
          <cell r="CE290" t="str">
            <v>CARGUE 0</v>
          </cell>
          <cell r="CF290" t="str">
            <v>Cargue en cero</v>
          </cell>
          <cell r="CG290" t="str">
            <v>NO</v>
          </cell>
          <cell r="CH290">
            <v>43274.638298611113</v>
          </cell>
          <cell r="CI290" t="str">
            <v>CARGUE 0</v>
          </cell>
          <cell r="CJ290" t="str">
            <v>Cargue en cero</v>
          </cell>
          <cell r="CK290" t="str">
            <v>NO</v>
          </cell>
          <cell r="CL290">
            <v>43274.639131944445</v>
          </cell>
          <cell r="CM290" t="str">
            <v>CARGUE 0</v>
          </cell>
          <cell r="CN290" t="str">
            <v>Cargue en cero</v>
          </cell>
          <cell r="CO290" t="str">
            <v>NO</v>
          </cell>
          <cell r="CP290">
            <v>43274.643506944441</v>
          </cell>
          <cell r="CQ290" t="str">
            <v>CARGUE 0</v>
          </cell>
          <cell r="CR290" t="str">
            <v>Cargue en cero</v>
          </cell>
          <cell r="CS290" t="str">
            <v>NO</v>
          </cell>
          <cell r="CT290">
            <v>43274.638981481483</v>
          </cell>
          <cell r="CU290" t="str">
            <v>CARGUE 0</v>
          </cell>
          <cell r="CV290" t="str">
            <v>Cargue en cero</v>
          </cell>
          <cell r="CW290" t="str">
            <v>NO</v>
          </cell>
        </row>
        <row r="291">
          <cell r="A291">
            <v>5801</v>
          </cell>
          <cell r="B291" t="str">
            <v>CORPORACION ESCUELA TECNOLOGICA DEL ORIENTE</v>
          </cell>
          <cell r="C291" t="str">
            <v>PRIVADA</v>
          </cell>
          <cell r="D291" t="str">
            <v>Institución Universitaria/Escuela Tecnológica</v>
          </cell>
          <cell r="E291" t="str">
            <v>Vacio</v>
          </cell>
          <cell r="F291">
            <v>43444.643020833333</v>
          </cell>
          <cell r="G291">
            <v>251</v>
          </cell>
          <cell r="H291" t="str">
            <v>Validado Correctamente</v>
          </cell>
          <cell r="I291" t="str">
            <v>SI</v>
          </cell>
          <cell r="J291">
            <v>43444.654583333337</v>
          </cell>
          <cell r="K291">
            <v>239</v>
          </cell>
          <cell r="L291" t="str">
            <v>Validado Correctamente</v>
          </cell>
          <cell r="M291" t="str">
            <v>SI</v>
          </cell>
          <cell r="N291">
            <v>43444.655416666668</v>
          </cell>
          <cell r="O291">
            <v>224</v>
          </cell>
          <cell r="P291" t="str">
            <v>Validado Correctamente</v>
          </cell>
          <cell r="Q291" t="str">
            <v>SI</v>
          </cell>
          <cell r="R291">
            <v>43444.657696759263</v>
          </cell>
          <cell r="S291">
            <v>472</v>
          </cell>
          <cell r="T291" t="str">
            <v>Validado Correctamente</v>
          </cell>
          <cell r="U291" t="str">
            <v>SI</v>
          </cell>
          <cell r="V291">
            <v>43264.60255787037</v>
          </cell>
          <cell r="W291">
            <v>45</v>
          </cell>
          <cell r="X291" t="str">
            <v>Validado Correctamente</v>
          </cell>
          <cell r="Y291" t="str">
            <v>NO</v>
          </cell>
          <cell r="Z291" t="str">
            <v>Vacio</v>
          </cell>
          <cell r="AA291" t="str">
            <v>Vacio</v>
          </cell>
          <cell r="AB291" t="str">
            <v>Vacio</v>
          </cell>
          <cell r="AC291" t="str">
            <v>Vacio</v>
          </cell>
          <cell r="AD291" t="str">
            <v>Vacio</v>
          </cell>
          <cell r="AE291" t="str">
            <v>Vacio</v>
          </cell>
          <cell r="AF291" t="str">
            <v>Vacio</v>
          </cell>
          <cell r="AG291" t="str">
            <v>Vacio</v>
          </cell>
          <cell r="AH291">
            <v>43445.624201388891</v>
          </cell>
          <cell r="AI291">
            <v>58</v>
          </cell>
          <cell r="AJ291" t="str">
            <v>Validado Correctamente</v>
          </cell>
          <cell r="AK291" t="str">
            <v>SI</v>
          </cell>
          <cell r="AL291" t="str">
            <v>Vacio</v>
          </cell>
          <cell r="AM291" t="str">
            <v>Vacio</v>
          </cell>
          <cell r="AN291" t="str">
            <v>Vacio</v>
          </cell>
          <cell r="AO291" t="str">
            <v>Vacio</v>
          </cell>
          <cell r="AP291" t="str">
            <v>Vacio</v>
          </cell>
          <cell r="AQ291" t="str">
            <v>Vacio</v>
          </cell>
          <cell r="AR291" t="str">
            <v>Vacio</v>
          </cell>
          <cell r="AS291" t="str">
            <v>Vacio</v>
          </cell>
          <cell r="AT291" t="str">
            <v>Vacio</v>
          </cell>
          <cell r="AU291" t="str">
            <v>Vacio</v>
          </cell>
          <cell r="AV291" t="str">
            <v>Vacio</v>
          </cell>
          <cell r="AW291" t="str">
            <v>Vacio</v>
          </cell>
          <cell r="AX291" t="str">
            <v>Vacio</v>
          </cell>
          <cell r="AY291" t="str">
            <v>Vacio</v>
          </cell>
          <cell r="AZ291" t="str">
            <v>Vacio</v>
          </cell>
          <cell r="BA291" t="str">
            <v>Vacio</v>
          </cell>
          <cell r="BB291" t="str">
            <v>Vacio</v>
          </cell>
          <cell r="BC291" t="str">
            <v>Vacio</v>
          </cell>
          <cell r="BD291" t="str">
            <v>Vacio</v>
          </cell>
          <cell r="BE291" t="str">
            <v>Vacio</v>
          </cell>
          <cell r="BF291" t="str">
            <v>Vacio</v>
          </cell>
          <cell r="BG291" t="str">
            <v>Vacio</v>
          </cell>
          <cell r="BH291" t="str">
            <v>Vacio</v>
          </cell>
          <cell r="BI291" t="str">
            <v>Vacio</v>
          </cell>
          <cell r="BJ291" t="str">
            <v>Vacio</v>
          </cell>
          <cell r="BK291" t="str">
            <v>Vacio</v>
          </cell>
          <cell r="BL291" t="str">
            <v>Vacio</v>
          </cell>
          <cell r="BM291" t="str">
            <v>Vacio</v>
          </cell>
          <cell r="BN291" t="str">
            <v>Vacio</v>
          </cell>
          <cell r="BO291" t="str">
            <v>Vacio</v>
          </cell>
          <cell r="BP291" t="str">
            <v>Vacio</v>
          </cell>
          <cell r="BQ291" t="str">
            <v>Vacio</v>
          </cell>
          <cell r="BR291" t="str">
            <v>Vacio</v>
          </cell>
          <cell r="BS291" t="str">
            <v>Vacio</v>
          </cell>
          <cell r="BT291" t="str">
            <v>Vacio</v>
          </cell>
          <cell r="BU291" t="str">
            <v>Vacio</v>
          </cell>
          <cell r="BV291" t="str">
            <v>Vacio</v>
          </cell>
          <cell r="BW291" t="str">
            <v>Vacio</v>
          </cell>
          <cell r="BX291" t="str">
            <v>Vacio</v>
          </cell>
          <cell r="BY291" t="str">
            <v>Vacio</v>
          </cell>
          <cell r="BZ291">
            <v>43280.482905092591</v>
          </cell>
          <cell r="CA291">
            <v>10</v>
          </cell>
          <cell r="CB291" t="str">
            <v>Validado Correctamente</v>
          </cell>
          <cell r="CC291" t="str">
            <v>NO</v>
          </cell>
          <cell r="CD291">
            <v>43280.567245370374</v>
          </cell>
          <cell r="CE291">
            <v>1</v>
          </cell>
          <cell r="CF291" t="str">
            <v>Validado Correctamente</v>
          </cell>
          <cell r="CG291" t="str">
            <v>NO</v>
          </cell>
          <cell r="CH291" t="str">
            <v>Vacio</v>
          </cell>
          <cell r="CI291" t="str">
            <v>Vacio</v>
          </cell>
          <cell r="CJ291" t="str">
            <v>Vacio</v>
          </cell>
          <cell r="CK291" t="str">
            <v>Vacio</v>
          </cell>
          <cell r="CL291">
            <v>43280.701828703706</v>
          </cell>
          <cell r="CM291">
            <v>7</v>
          </cell>
          <cell r="CN291" t="str">
            <v>Validado Correctamente</v>
          </cell>
          <cell r="CO291" t="str">
            <v>NO</v>
          </cell>
          <cell r="CP291" t="str">
            <v>Vacio</v>
          </cell>
          <cell r="CQ291" t="str">
            <v>Vacio</v>
          </cell>
          <cell r="CR291" t="str">
            <v>Vacio</v>
          </cell>
          <cell r="CS291" t="str">
            <v>Vacio</v>
          </cell>
          <cell r="CT291" t="str">
            <v>Vacio</v>
          </cell>
          <cell r="CU291" t="str">
            <v>Vacio</v>
          </cell>
          <cell r="CV291" t="str">
            <v>Vacio</v>
          </cell>
          <cell r="CW291" t="str">
            <v>Vacio</v>
          </cell>
        </row>
        <row r="292">
          <cell r="A292">
            <v>5802</v>
          </cell>
          <cell r="B292" t="str">
            <v>UNIVERSIDAD ECCI</v>
          </cell>
          <cell r="C292" t="str">
            <v>PRIVADA</v>
          </cell>
          <cell r="D292" t="str">
            <v>Universidad</v>
          </cell>
          <cell r="E292" t="str">
            <v>Vacio</v>
          </cell>
          <cell r="F292">
            <v>43335.661678240744</v>
          </cell>
          <cell r="G292">
            <v>7122</v>
          </cell>
          <cell r="H292" t="str">
            <v>Validado Correctamente</v>
          </cell>
          <cell r="I292" t="str">
            <v>SI</v>
          </cell>
          <cell r="J292">
            <v>43335.692245370374</v>
          </cell>
          <cell r="K292">
            <v>7106</v>
          </cell>
          <cell r="L292" t="str">
            <v>Validado con Errores</v>
          </cell>
          <cell r="M292" t="str">
            <v>SI</v>
          </cell>
          <cell r="N292">
            <v>43368.364039351851</v>
          </cell>
          <cell r="O292">
            <v>7177</v>
          </cell>
          <cell r="P292" t="str">
            <v>Validado con Errores</v>
          </cell>
          <cell r="Q292" t="str">
            <v>SI</v>
          </cell>
          <cell r="R292">
            <v>43368.437523148146</v>
          </cell>
          <cell r="S292">
            <v>20245</v>
          </cell>
          <cell r="T292" t="str">
            <v>Validado Correctamente</v>
          </cell>
          <cell r="U292" t="str">
            <v>SI</v>
          </cell>
          <cell r="V292">
            <v>43322.445625</v>
          </cell>
          <cell r="W292">
            <v>2140</v>
          </cell>
          <cell r="X292" t="str">
            <v>Validado Correctamente</v>
          </cell>
          <cell r="Y292" t="str">
            <v>SI</v>
          </cell>
          <cell r="Z292">
            <v>43011.485208333332</v>
          </cell>
          <cell r="AA292">
            <v>46</v>
          </cell>
          <cell r="AB292" t="str">
            <v>Validado Correctamente</v>
          </cell>
          <cell r="AC292" t="str">
            <v>SI</v>
          </cell>
          <cell r="AD292" t="str">
            <v>Vacio</v>
          </cell>
          <cell r="AE292" t="str">
            <v>Vacio</v>
          </cell>
          <cell r="AF292" t="str">
            <v>Vacio</v>
          </cell>
          <cell r="AG292" t="str">
            <v>Vacio</v>
          </cell>
          <cell r="AH292">
            <v>43452.64234953704</v>
          </cell>
          <cell r="AI292">
            <v>854</v>
          </cell>
          <cell r="AJ292" t="str">
            <v>Validado Correctamente</v>
          </cell>
          <cell r="AK292" t="str">
            <v>SI</v>
          </cell>
          <cell r="AL292">
            <v>43300.459155092591</v>
          </cell>
          <cell r="AM292">
            <v>17</v>
          </cell>
          <cell r="AN292" t="str">
            <v>Validado Correctamente</v>
          </cell>
          <cell r="AO292" t="str">
            <v>SI</v>
          </cell>
          <cell r="AP292">
            <v>43300.532986111109</v>
          </cell>
          <cell r="AQ292">
            <v>5</v>
          </cell>
          <cell r="AR292" t="str">
            <v>Validado Correctamente</v>
          </cell>
          <cell r="AS292" t="str">
            <v>SI</v>
          </cell>
          <cell r="AT292">
            <v>43300.385104166664</v>
          </cell>
          <cell r="AU292">
            <v>6</v>
          </cell>
          <cell r="AV292" t="str">
            <v>Validado Correctamente</v>
          </cell>
          <cell r="AW292" t="str">
            <v>SI</v>
          </cell>
          <cell r="AX292">
            <v>43300.491087962961</v>
          </cell>
          <cell r="AY292">
            <v>51</v>
          </cell>
          <cell r="AZ292" t="str">
            <v>Validado Correctamente</v>
          </cell>
          <cell r="BA292" t="str">
            <v>SI</v>
          </cell>
          <cell r="BB292" t="str">
            <v>Vacio</v>
          </cell>
          <cell r="BC292" t="str">
            <v>Vacio</v>
          </cell>
          <cell r="BD292" t="str">
            <v>Vacio</v>
          </cell>
          <cell r="BE292" t="str">
            <v>Vacio</v>
          </cell>
          <cell r="BF292">
            <v>43300.501585648148</v>
          </cell>
          <cell r="BG292">
            <v>6</v>
          </cell>
          <cell r="BH292" t="str">
            <v>Validado Correctamente</v>
          </cell>
          <cell r="BI292" t="str">
            <v>SI</v>
          </cell>
          <cell r="BJ292">
            <v>43368.458368055559</v>
          </cell>
          <cell r="BK292" t="str">
            <v>CARGUE 0</v>
          </cell>
          <cell r="BL292" t="str">
            <v>Cargue en cero</v>
          </cell>
          <cell r="BM292" t="str">
            <v>SI</v>
          </cell>
          <cell r="BN292">
            <v>43300.438530092593</v>
          </cell>
          <cell r="BO292">
            <v>37</v>
          </cell>
          <cell r="BP292" t="str">
            <v>Validado Correctamente</v>
          </cell>
          <cell r="BQ292" t="str">
            <v>SI</v>
          </cell>
          <cell r="BR292">
            <v>43276.69259259259</v>
          </cell>
          <cell r="BS292">
            <v>14</v>
          </cell>
          <cell r="BT292" t="str">
            <v>Validado Correctamente</v>
          </cell>
          <cell r="BU292" t="str">
            <v>NO</v>
          </cell>
          <cell r="BV292">
            <v>43291.34002314815</v>
          </cell>
          <cell r="BW292">
            <v>94</v>
          </cell>
          <cell r="BX292" t="str">
            <v>Validado Correctamente</v>
          </cell>
          <cell r="BY292" t="str">
            <v>SI</v>
          </cell>
          <cell r="BZ292">
            <v>43299.439479166664</v>
          </cell>
          <cell r="CA292">
            <v>20</v>
          </cell>
          <cell r="CB292" t="str">
            <v>Validado Correctamente</v>
          </cell>
          <cell r="CC292" t="str">
            <v>SI</v>
          </cell>
          <cell r="CD292" t="str">
            <v>Vacio</v>
          </cell>
          <cell r="CE292" t="str">
            <v>Vacio</v>
          </cell>
          <cell r="CF292" t="str">
            <v>Vacio</v>
          </cell>
          <cell r="CG292" t="str">
            <v>Vacio</v>
          </cell>
          <cell r="CH292" t="str">
            <v>Vacio</v>
          </cell>
          <cell r="CI292" t="str">
            <v>Vacio</v>
          </cell>
          <cell r="CJ292" t="str">
            <v>Vacio</v>
          </cell>
          <cell r="CK292" t="str">
            <v>Vacio</v>
          </cell>
          <cell r="CL292" t="str">
            <v>Vacio</v>
          </cell>
          <cell r="CM292" t="str">
            <v>Vacio</v>
          </cell>
          <cell r="CN292" t="str">
            <v>Vacio</v>
          </cell>
          <cell r="CO292" t="str">
            <v>Vacio</v>
          </cell>
          <cell r="CP292" t="str">
            <v>Vacio</v>
          </cell>
          <cell r="CQ292" t="str">
            <v>Vacio</v>
          </cell>
          <cell r="CR292" t="str">
            <v>Vacio</v>
          </cell>
          <cell r="CS292" t="str">
            <v>Vacio</v>
          </cell>
          <cell r="CT292" t="str">
            <v>Vacio</v>
          </cell>
          <cell r="CU292" t="str">
            <v>Vacio</v>
          </cell>
          <cell r="CV292" t="str">
            <v>Vacio</v>
          </cell>
          <cell r="CW292" t="str">
            <v>Vacio</v>
          </cell>
        </row>
        <row r="293">
          <cell r="A293">
            <v>9102</v>
          </cell>
          <cell r="B293" t="str">
            <v>ESCUELA DE SUBOFICIALES DE LA FUERZA AEREA COLOMBIANA ANDRES M. DIAZ</v>
          </cell>
          <cell r="C293" t="str">
            <v>PUBLICA</v>
          </cell>
          <cell r="D293" t="str">
            <v>Institución Tecnológica</v>
          </cell>
          <cell r="E293" t="str">
            <v>Vacio</v>
          </cell>
          <cell r="F293">
            <v>43139.627986111111</v>
          </cell>
          <cell r="G293">
            <v>1535</v>
          </cell>
          <cell r="H293" t="str">
            <v>Validado Correctamente</v>
          </cell>
          <cell r="I293" t="str">
            <v>NO</v>
          </cell>
          <cell r="J293">
            <v>43241.619108796294</v>
          </cell>
          <cell r="K293">
            <v>176</v>
          </cell>
          <cell r="L293" t="str">
            <v>Validado Correctamente</v>
          </cell>
          <cell r="M293" t="str">
            <v>NO</v>
          </cell>
          <cell r="N293">
            <v>43346.325069444443</v>
          </cell>
          <cell r="O293">
            <v>174</v>
          </cell>
          <cell r="P293" t="str">
            <v>Validado Correctamente</v>
          </cell>
          <cell r="Q293" t="str">
            <v>SI</v>
          </cell>
          <cell r="R293">
            <v>43444.87840277778</v>
          </cell>
          <cell r="S293">
            <v>511</v>
          </cell>
          <cell r="T293" t="str">
            <v>Validado Correctamente</v>
          </cell>
          <cell r="U293" t="str">
            <v>SI</v>
          </cell>
          <cell r="V293">
            <v>43273.550011574072</v>
          </cell>
          <cell r="W293" t="str">
            <v>CARGUE 0</v>
          </cell>
          <cell r="X293" t="str">
            <v>Cargue en cero</v>
          </cell>
          <cell r="Y293" t="str">
            <v>NO</v>
          </cell>
          <cell r="Z293">
            <v>42989.438761574071</v>
          </cell>
          <cell r="AA293">
            <v>8</v>
          </cell>
          <cell r="AB293" t="str">
            <v>Validado Correctamente</v>
          </cell>
          <cell r="AC293" t="str">
            <v>NO</v>
          </cell>
          <cell r="AD293">
            <v>43235.48033564815</v>
          </cell>
          <cell r="AE293">
            <v>1</v>
          </cell>
          <cell r="AF293" t="str">
            <v>Validado Correctamente</v>
          </cell>
          <cell r="AG293" t="str">
            <v>NO</v>
          </cell>
          <cell r="AH293">
            <v>43278.643020833333</v>
          </cell>
          <cell r="AI293">
            <v>69</v>
          </cell>
          <cell r="AJ293" t="str">
            <v>Validado Correctamente</v>
          </cell>
          <cell r="AK293" t="str">
            <v>NO</v>
          </cell>
          <cell r="AL293">
            <v>43238.453900462962</v>
          </cell>
          <cell r="AM293" t="str">
            <v>CARGUE 0</v>
          </cell>
          <cell r="AN293" t="str">
            <v>Cargue en cero</v>
          </cell>
          <cell r="AO293" t="str">
            <v>NO</v>
          </cell>
          <cell r="AP293">
            <v>43238.452893518515</v>
          </cell>
          <cell r="AQ293" t="str">
            <v>CARGUE 0</v>
          </cell>
          <cell r="AR293" t="str">
            <v>Cargue en cero</v>
          </cell>
          <cell r="AS293" t="str">
            <v>NO</v>
          </cell>
          <cell r="AT293">
            <v>43227.481261574074</v>
          </cell>
          <cell r="AU293">
            <v>2</v>
          </cell>
          <cell r="AV293" t="str">
            <v>Validado Correctamente</v>
          </cell>
          <cell r="AW293" t="str">
            <v>NO</v>
          </cell>
          <cell r="AX293">
            <v>43236.49486111111</v>
          </cell>
          <cell r="AY293">
            <v>77</v>
          </cell>
          <cell r="AZ293" t="str">
            <v>Validado Correctamente</v>
          </cell>
          <cell r="BA293" t="str">
            <v>NO</v>
          </cell>
          <cell r="BB293">
            <v>43216.609826388885</v>
          </cell>
          <cell r="BC293" t="str">
            <v>CARGUE 0</v>
          </cell>
          <cell r="BD293" t="str">
            <v>Cargue en cero</v>
          </cell>
          <cell r="BE293" t="str">
            <v>NO</v>
          </cell>
          <cell r="BF293">
            <v>43216.61</v>
          </cell>
          <cell r="BG293" t="str">
            <v>CARGUE 0</v>
          </cell>
          <cell r="BH293" t="str">
            <v>Cargue en cero</v>
          </cell>
          <cell r="BI293" t="str">
            <v>NO</v>
          </cell>
          <cell r="BJ293">
            <v>43216.610266203701</v>
          </cell>
          <cell r="BK293" t="str">
            <v>CARGUE 0</v>
          </cell>
          <cell r="BL293" t="str">
            <v>Cargue en cero</v>
          </cell>
          <cell r="BM293" t="str">
            <v>NO</v>
          </cell>
          <cell r="BN293">
            <v>43238.392800925925</v>
          </cell>
          <cell r="BO293" t="str">
            <v>CARGUE 0</v>
          </cell>
          <cell r="BP293" t="str">
            <v>Cargue en cero</v>
          </cell>
          <cell r="BQ293" t="str">
            <v>NO</v>
          </cell>
          <cell r="BR293">
            <v>43273.493715277778</v>
          </cell>
          <cell r="BS293">
            <v>11</v>
          </cell>
          <cell r="BT293" t="str">
            <v>Validado Correctamente</v>
          </cell>
          <cell r="BU293" t="str">
            <v>NO</v>
          </cell>
          <cell r="BV293">
            <v>43278.568298611113</v>
          </cell>
          <cell r="BW293">
            <v>24</v>
          </cell>
          <cell r="BX293" t="str">
            <v>Validado Correctamente</v>
          </cell>
          <cell r="BY293" t="str">
            <v>NO</v>
          </cell>
          <cell r="BZ293">
            <v>43269.634421296294</v>
          </cell>
          <cell r="CA293">
            <v>14</v>
          </cell>
          <cell r="CB293" t="str">
            <v>Validado Correctamente</v>
          </cell>
          <cell r="CC293" t="str">
            <v>NO</v>
          </cell>
          <cell r="CD293">
            <v>43216.605740740742</v>
          </cell>
          <cell r="CE293" t="str">
            <v>CARGUE 0</v>
          </cell>
          <cell r="CF293" t="str">
            <v>Cargue en cero</v>
          </cell>
          <cell r="CG293" t="str">
            <v>NO</v>
          </cell>
          <cell r="CH293">
            <v>43273.567129629628</v>
          </cell>
          <cell r="CI293">
            <v>24</v>
          </cell>
          <cell r="CJ293" t="str">
            <v>Validado Correctamente</v>
          </cell>
          <cell r="CK293" t="str">
            <v>NO</v>
          </cell>
          <cell r="CL293">
            <v>43216.606585648151</v>
          </cell>
          <cell r="CM293" t="str">
            <v>CARGUE 0</v>
          </cell>
          <cell r="CN293" t="str">
            <v>Cargue en cero</v>
          </cell>
          <cell r="CO293" t="str">
            <v>NO</v>
          </cell>
          <cell r="CP293">
            <v>43273.600173611114</v>
          </cell>
          <cell r="CQ293">
            <v>0</v>
          </cell>
          <cell r="CR293" t="str">
            <v>Validado Correctamente</v>
          </cell>
          <cell r="CS293" t="str">
            <v>NO</v>
          </cell>
          <cell r="CT293">
            <v>43216.606747685182</v>
          </cell>
          <cell r="CU293" t="str">
            <v>CARGUE 0</v>
          </cell>
          <cell r="CV293" t="str">
            <v>Cargue en cero</v>
          </cell>
          <cell r="CW293" t="str">
            <v>NO</v>
          </cell>
        </row>
        <row r="294">
          <cell r="A294">
            <v>9103</v>
          </cell>
          <cell r="B294" t="str">
            <v>ESCUELA MILITAR DE AVIACION MARCO FIDEL SUAREZ</v>
          </cell>
          <cell r="C294" t="str">
            <v>PUBLICA</v>
          </cell>
          <cell r="D294" t="str">
            <v>Institución Universitaria/Escuela Tecnológica</v>
          </cell>
          <cell r="E294" t="str">
            <v>Vacio</v>
          </cell>
          <cell r="F294">
            <v>43151.581562500003</v>
          </cell>
          <cell r="G294">
            <v>1315</v>
          </cell>
          <cell r="H294" t="str">
            <v>Validado Correctamente</v>
          </cell>
          <cell r="I294" t="str">
            <v>NO</v>
          </cell>
          <cell r="J294">
            <v>43151.620972222219</v>
          </cell>
          <cell r="K294">
            <v>160</v>
          </cell>
          <cell r="L294" t="str">
            <v>Validado Correctamente</v>
          </cell>
          <cell r="M294" t="str">
            <v>NO</v>
          </cell>
          <cell r="N294">
            <v>43153.403958333336</v>
          </cell>
          <cell r="O294">
            <v>160</v>
          </cell>
          <cell r="P294" t="str">
            <v>Validado Correctamente</v>
          </cell>
          <cell r="Q294" t="str">
            <v>NO</v>
          </cell>
          <cell r="R294">
            <v>43322.46056712963</v>
          </cell>
          <cell r="S294">
            <v>614</v>
          </cell>
          <cell r="T294" t="str">
            <v>Validado Correctamente</v>
          </cell>
          <cell r="U294" t="str">
            <v>SI</v>
          </cell>
          <cell r="V294">
            <v>43136.381064814814</v>
          </cell>
          <cell r="W294" t="str">
            <v>CARGUE 0</v>
          </cell>
          <cell r="X294" t="str">
            <v>Cargue en cero</v>
          </cell>
          <cell r="Y294" t="str">
            <v>NO</v>
          </cell>
          <cell r="Z294">
            <v>42997.383981481478</v>
          </cell>
          <cell r="AA294">
            <v>4</v>
          </cell>
          <cell r="AB294" t="str">
            <v>Validado Correctamente</v>
          </cell>
          <cell r="AC294" t="str">
            <v>SI</v>
          </cell>
          <cell r="AD294">
            <v>43259.563333333332</v>
          </cell>
          <cell r="AE294">
            <v>1</v>
          </cell>
          <cell r="AF294" t="str">
            <v>Validado Correctamente</v>
          </cell>
          <cell r="AG294" t="str">
            <v>NO</v>
          </cell>
          <cell r="AH294">
            <v>43322.473067129627</v>
          </cell>
          <cell r="AI294">
            <v>91</v>
          </cell>
          <cell r="AJ294" t="str">
            <v>Validado Correctamente</v>
          </cell>
          <cell r="AK294" t="str">
            <v>SI</v>
          </cell>
          <cell r="AL294">
            <v>43276.350844907407</v>
          </cell>
          <cell r="AM294" t="str">
            <v>CARGUE 0</v>
          </cell>
          <cell r="AN294" t="str">
            <v>Cargue en cero</v>
          </cell>
          <cell r="AO294" t="str">
            <v>NO</v>
          </cell>
          <cell r="AP294">
            <v>43276.351273148146</v>
          </cell>
          <cell r="AQ294" t="str">
            <v>CARGUE 0</v>
          </cell>
          <cell r="AR294" t="str">
            <v>Cargue en cero</v>
          </cell>
          <cell r="AS294" t="str">
            <v>NO</v>
          </cell>
          <cell r="AT294">
            <v>43276.351354166669</v>
          </cell>
          <cell r="AU294" t="str">
            <v>CARGUE 0</v>
          </cell>
          <cell r="AV294" t="str">
            <v>Cargue en cero</v>
          </cell>
          <cell r="AW294" t="str">
            <v>NO</v>
          </cell>
          <cell r="AX294">
            <v>43276.35696759259</v>
          </cell>
          <cell r="AY294" t="str">
            <v>CARGUE 0</v>
          </cell>
          <cell r="AZ294" t="str">
            <v>Cargue en cero</v>
          </cell>
          <cell r="BA294" t="str">
            <v>NO</v>
          </cell>
          <cell r="BB294">
            <v>43276.352060185185</v>
          </cell>
          <cell r="BC294" t="str">
            <v>CARGUE 0</v>
          </cell>
          <cell r="BD294" t="str">
            <v>Cargue en cero</v>
          </cell>
          <cell r="BE294" t="str">
            <v>NO</v>
          </cell>
          <cell r="BF294">
            <v>43276.352187500001</v>
          </cell>
          <cell r="BG294" t="str">
            <v>CARGUE 0</v>
          </cell>
          <cell r="BH294" t="str">
            <v>Cargue en cero</v>
          </cell>
          <cell r="BI294" t="str">
            <v>NO</v>
          </cell>
          <cell r="BJ294">
            <v>43276.354513888888</v>
          </cell>
          <cell r="BK294">
            <v>20</v>
          </cell>
          <cell r="BL294" t="str">
            <v>Validado Correctamente</v>
          </cell>
          <cell r="BM294" t="str">
            <v>NO</v>
          </cell>
          <cell r="BN294">
            <v>43276.350231481483</v>
          </cell>
          <cell r="BO294" t="str">
            <v>CARGUE 0</v>
          </cell>
          <cell r="BP294" t="str">
            <v>Cargue en cero</v>
          </cell>
          <cell r="BQ294" t="str">
            <v>NO</v>
          </cell>
          <cell r="BR294">
            <v>43284.317488425928</v>
          </cell>
          <cell r="BS294">
            <v>2</v>
          </cell>
          <cell r="BT294" t="str">
            <v>Validado Correctamente</v>
          </cell>
          <cell r="BU294" t="str">
            <v>SI</v>
          </cell>
          <cell r="BV294">
            <v>43258.405891203707</v>
          </cell>
          <cell r="BW294">
            <v>16</v>
          </cell>
          <cell r="BX294" t="str">
            <v>Validado Correctamente</v>
          </cell>
          <cell r="BY294" t="str">
            <v>NO</v>
          </cell>
          <cell r="BZ294">
            <v>43277.335625</v>
          </cell>
          <cell r="CA294">
            <v>20</v>
          </cell>
          <cell r="CB294" t="str">
            <v>Validado Correctamente</v>
          </cell>
          <cell r="CC294" t="str">
            <v>NO</v>
          </cell>
          <cell r="CD294">
            <v>43277.362951388888</v>
          </cell>
          <cell r="CE294" t="str">
            <v>CARGUE 0</v>
          </cell>
          <cell r="CF294" t="str">
            <v>Cargue en cero</v>
          </cell>
          <cell r="CG294" t="str">
            <v>NO</v>
          </cell>
          <cell r="CH294">
            <v>43276.358773148146</v>
          </cell>
          <cell r="CI294" t="str">
            <v>CARGUE 0</v>
          </cell>
          <cell r="CJ294" t="str">
            <v>Cargue en cero</v>
          </cell>
          <cell r="CK294" t="str">
            <v>NO</v>
          </cell>
          <cell r="CL294">
            <v>43276.355532407404</v>
          </cell>
          <cell r="CM294" t="str">
            <v>CARGUE 0</v>
          </cell>
          <cell r="CN294" t="str">
            <v>Cargue en cero</v>
          </cell>
          <cell r="CO294" t="str">
            <v>NO</v>
          </cell>
          <cell r="CP294">
            <v>43276.358263888891</v>
          </cell>
          <cell r="CQ294" t="str">
            <v>CARGUE 0</v>
          </cell>
          <cell r="CR294" t="str">
            <v>Cargue en cero</v>
          </cell>
          <cell r="CS294" t="str">
            <v>NO</v>
          </cell>
          <cell r="CT294">
            <v>43276.355810185189</v>
          </cell>
          <cell r="CU294" t="str">
            <v>CARGUE 0</v>
          </cell>
          <cell r="CV294" t="str">
            <v>Cargue en cero</v>
          </cell>
          <cell r="CW294" t="str">
            <v>NO</v>
          </cell>
        </row>
        <row r="295">
          <cell r="A295">
            <v>9104</v>
          </cell>
          <cell r="B295" t="str">
            <v>ESCUELA MILITAR DE CADETES GENERAL JOSE MARIA CORDOVA</v>
          </cell>
          <cell r="C295" t="str">
            <v>PUBLICA</v>
          </cell>
          <cell r="D295" t="str">
            <v>Institución Universitaria/Escuela Tecnológica</v>
          </cell>
          <cell r="E295" t="str">
            <v>Vacio</v>
          </cell>
          <cell r="F295">
            <v>43273.73704861111</v>
          </cell>
          <cell r="G295">
            <v>1260</v>
          </cell>
          <cell r="H295" t="str">
            <v>Validado con Errores</v>
          </cell>
          <cell r="I295" t="str">
            <v>NO</v>
          </cell>
          <cell r="J295">
            <v>43273.739131944443</v>
          </cell>
          <cell r="K295">
            <v>739</v>
          </cell>
          <cell r="L295" t="str">
            <v>Validado Correctamente</v>
          </cell>
          <cell r="M295" t="str">
            <v>NO</v>
          </cell>
          <cell r="N295">
            <v>43273.769421296296</v>
          </cell>
          <cell r="O295">
            <v>666</v>
          </cell>
          <cell r="P295" t="str">
            <v>Validado Correctamente</v>
          </cell>
          <cell r="Q295" t="str">
            <v>NO</v>
          </cell>
          <cell r="R295">
            <v>43273.817754629628</v>
          </cell>
          <cell r="S295">
            <v>2697</v>
          </cell>
          <cell r="T295" t="str">
            <v>Validado Correctamente</v>
          </cell>
          <cell r="U295" t="str">
            <v>NO</v>
          </cell>
          <cell r="V295">
            <v>43273.802627314813</v>
          </cell>
          <cell r="W295">
            <v>229</v>
          </cell>
          <cell r="X295" t="str">
            <v>Validado Correctamente</v>
          </cell>
          <cell r="Y295" t="str">
            <v>NO</v>
          </cell>
          <cell r="Z295">
            <v>43010.678078703706</v>
          </cell>
          <cell r="AA295">
            <v>6</v>
          </cell>
          <cell r="AB295" t="str">
            <v>Validado Correctamente</v>
          </cell>
          <cell r="AC295" t="str">
            <v>SI</v>
          </cell>
          <cell r="AD295">
            <v>43272.523819444446</v>
          </cell>
          <cell r="AE295">
            <v>1</v>
          </cell>
          <cell r="AF295" t="str">
            <v>Validado Correctamente</v>
          </cell>
          <cell r="AG295" t="str">
            <v>NO</v>
          </cell>
          <cell r="AH295">
            <v>43271.471597222226</v>
          </cell>
          <cell r="AI295">
            <v>229</v>
          </cell>
          <cell r="AJ295" t="str">
            <v>Validado Correctamente</v>
          </cell>
          <cell r="AK295" t="str">
            <v>NO</v>
          </cell>
          <cell r="AL295">
            <v>43273.631192129629</v>
          </cell>
          <cell r="AM295">
            <v>6</v>
          </cell>
          <cell r="AN295" t="str">
            <v>Validado Correctamente</v>
          </cell>
          <cell r="AO295" t="str">
            <v>NO</v>
          </cell>
          <cell r="AP295">
            <v>43273.631226851852</v>
          </cell>
          <cell r="AQ295">
            <v>5</v>
          </cell>
          <cell r="AR295" t="str">
            <v>Validado Correctamente</v>
          </cell>
          <cell r="AS295" t="str">
            <v>NO</v>
          </cell>
          <cell r="AT295">
            <v>43272.52380787037</v>
          </cell>
          <cell r="AU295">
            <v>23</v>
          </cell>
          <cell r="AV295" t="str">
            <v>Validado Correctamente</v>
          </cell>
          <cell r="AW295" t="str">
            <v>NO</v>
          </cell>
          <cell r="AX295">
            <v>43269.674293981479</v>
          </cell>
          <cell r="AY295">
            <v>114</v>
          </cell>
          <cell r="AZ295" t="str">
            <v>Validado Correctamente</v>
          </cell>
          <cell r="BA295" t="str">
            <v>NO</v>
          </cell>
          <cell r="BB295">
            <v>43272.528182870374</v>
          </cell>
          <cell r="BC295" t="str">
            <v>CARGUE 0</v>
          </cell>
          <cell r="BD295" t="str">
            <v>Cargue en cero</v>
          </cell>
          <cell r="BE295" t="str">
            <v>NO</v>
          </cell>
          <cell r="BF295">
            <v>43272.528368055559</v>
          </cell>
          <cell r="BG295" t="str">
            <v>CARGUE 0</v>
          </cell>
          <cell r="BH295" t="str">
            <v>Cargue en cero</v>
          </cell>
          <cell r="BI295" t="str">
            <v>NO</v>
          </cell>
          <cell r="BJ295">
            <v>43272.528715277775</v>
          </cell>
          <cell r="BK295" t="str">
            <v>CARGUE 0</v>
          </cell>
          <cell r="BL295" t="str">
            <v>Cargue en cero</v>
          </cell>
          <cell r="BM295" t="str">
            <v>NO</v>
          </cell>
          <cell r="BN295">
            <v>43272.54047453704</v>
          </cell>
          <cell r="BO295" t="str">
            <v>CARGUE 0</v>
          </cell>
          <cell r="BP295" t="str">
            <v>Cargue en cero</v>
          </cell>
          <cell r="BQ295" t="str">
            <v>NO</v>
          </cell>
          <cell r="BR295">
            <v>43273.788923611108</v>
          </cell>
          <cell r="BS295">
            <v>13</v>
          </cell>
          <cell r="BT295" t="str">
            <v>Validado Correctamente</v>
          </cell>
          <cell r="BU295" t="str">
            <v>NO</v>
          </cell>
          <cell r="BV295">
            <v>43273.788888888892</v>
          </cell>
          <cell r="BW295">
            <v>8</v>
          </cell>
          <cell r="BX295" t="str">
            <v>Validado Correctamente</v>
          </cell>
          <cell r="BY295" t="str">
            <v>NO</v>
          </cell>
          <cell r="BZ295">
            <v>43273.694826388892</v>
          </cell>
          <cell r="CA295">
            <v>11</v>
          </cell>
          <cell r="CB295" t="str">
            <v>Validado Correctamente</v>
          </cell>
          <cell r="CC295" t="str">
            <v>NO</v>
          </cell>
          <cell r="CD295">
            <v>43273.737060185187</v>
          </cell>
          <cell r="CE295">
            <v>30</v>
          </cell>
          <cell r="CF295" t="str">
            <v>Validado Correctamente</v>
          </cell>
          <cell r="CG295" t="str">
            <v>NO</v>
          </cell>
          <cell r="CH295">
            <v>43259.510821759257</v>
          </cell>
          <cell r="CI295">
            <v>3</v>
          </cell>
          <cell r="CJ295" t="str">
            <v>Validado Correctamente</v>
          </cell>
          <cell r="CK295" t="str">
            <v>NO</v>
          </cell>
          <cell r="CL295">
            <v>43273.737083333333</v>
          </cell>
          <cell r="CM295">
            <v>0</v>
          </cell>
          <cell r="CN295" t="str">
            <v>Validado Correctamente</v>
          </cell>
          <cell r="CO295" t="str">
            <v>NO</v>
          </cell>
          <cell r="CP295">
            <v>43273.739594907405</v>
          </cell>
          <cell r="CQ295">
            <v>1</v>
          </cell>
          <cell r="CR295" t="str">
            <v>Validado Correctamente</v>
          </cell>
          <cell r="CS295" t="str">
            <v>NO</v>
          </cell>
          <cell r="CT295">
            <v>43273.739606481482</v>
          </cell>
          <cell r="CU295">
            <v>0</v>
          </cell>
          <cell r="CV295" t="str">
            <v>Validado Correctamente</v>
          </cell>
          <cell r="CW295" t="str">
            <v>NO</v>
          </cell>
        </row>
        <row r="296">
          <cell r="A296">
            <v>9105</v>
          </cell>
          <cell r="B296" t="str">
            <v>ESCUELA NAVAL DE CADETES ALMIRANTE PADILLA</v>
          </cell>
          <cell r="C296" t="str">
            <v>PUBLICA</v>
          </cell>
          <cell r="D296" t="str">
            <v>Universidad</v>
          </cell>
          <cell r="E296" t="str">
            <v>Vacio</v>
          </cell>
          <cell r="F296">
            <v>43454.696967592594</v>
          </cell>
          <cell r="G296">
            <v>996</v>
          </cell>
          <cell r="H296" t="str">
            <v>Validado Correctamente</v>
          </cell>
          <cell r="I296" t="str">
            <v>SI</v>
          </cell>
          <cell r="J296">
            <v>43454.718043981484</v>
          </cell>
          <cell r="K296">
            <v>249</v>
          </cell>
          <cell r="L296" t="str">
            <v>Validado Correctamente</v>
          </cell>
          <cell r="M296" t="str">
            <v>SI</v>
          </cell>
          <cell r="N296">
            <v>43454.897407407407</v>
          </cell>
          <cell r="O296">
            <v>235</v>
          </cell>
          <cell r="P296" t="str">
            <v>Validado Correctamente</v>
          </cell>
          <cell r="Q296" t="str">
            <v>SI</v>
          </cell>
          <cell r="R296">
            <v>43457.881423611114</v>
          </cell>
          <cell r="S296">
            <v>1113</v>
          </cell>
          <cell r="T296" t="str">
            <v>Validado Correctamente</v>
          </cell>
          <cell r="U296" t="str">
            <v>SI</v>
          </cell>
          <cell r="V296">
            <v>43454.960706018515</v>
          </cell>
          <cell r="W296">
            <v>123</v>
          </cell>
          <cell r="X296" t="str">
            <v>Validado Correctamente</v>
          </cell>
          <cell r="Y296" t="str">
            <v>SI</v>
          </cell>
          <cell r="Z296" t="str">
            <v>Vacio</v>
          </cell>
          <cell r="AA296" t="str">
            <v>Vacio</v>
          </cell>
          <cell r="AB296" t="str">
            <v>Vacio</v>
          </cell>
          <cell r="AC296" t="str">
            <v>Vacio</v>
          </cell>
          <cell r="AD296" t="str">
            <v>Vacio</v>
          </cell>
          <cell r="AE296" t="str">
            <v>Vacio</v>
          </cell>
          <cell r="AF296" t="str">
            <v>Vacio</v>
          </cell>
          <cell r="AG296" t="str">
            <v>Vacio</v>
          </cell>
          <cell r="AH296">
            <v>43288.015613425923</v>
          </cell>
          <cell r="AI296">
            <v>162</v>
          </cell>
          <cell r="AJ296" t="str">
            <v>Validado Correctamente</v>
          </cell>
          <cell r="AK296" t="str">
            <v>SI</v>
          </cell>
          <cell r="AL296" t="str">
            <v>Vacio</v>
          </cell>
          <cell r="AM296" t="str">
            <v>Vacio</v>
          </cell>
          <cell r="AN296" t="str">
            <v>Vacio</v>
          </cell>
          <cell r="AO296" t="str">
            <v>Vacio</v>
          </cell>
          <cell r="AP296" t="str">
            <v>Vacio</v>
          </cell>
          <cell r="AQ296" t="str">
            <v>Vacio</v>
          </cell>
          <cell r="AR296" t="str">
            <v>Vacio</v>
          </cell>
          <cell r="AS296" t="str">
            <v>Vacio</v>
          </cell>
          <cell r="AT296" t="str">
            <v>Vacio</v>
          </cell>
          <cell r="AU296" t="str">
            <v>Vacio</v>
          </cell>
          <cell r="AV296" t="str">
            <v>Vacio</v>
          </cell>
          <cell r="AW296" t="str">
            <v>Vacio</v>
          </cell>
          <cell r="AX296" t="str">
            <v>Vacio</v>
          </cell>
          <cell r="AY296" t="str">
            <v>Vacio</v>
          </cell>
          <cell r="AZ296" t="str">
            <v>Vacio</v>
          </cell>
          <cell r="BA296" t="str">
            <v>Vacio</v>
          </cell>
          <cell r="BB296" t="str">
            <v>Vacio</v>
          </cell>
          <cell r="BC296" t="str">
            <v>Vacio</v>
          </cell>
          <cell r="BD296" t="str">
            <v>Vacio</v>
          </cell>
          <cell r="BE296" t="str">
            <v>Vacio</v>
          </cell>
          <cell r="BF296" t="str">
            <v>Vacio</v>
          </cell>
          <cell r="BG296" t="str">
            <v>Vacio</v>
          </cell>
          <cell r="BH296" t="str">
            <v>Vacio</v>
          </cell>
          <cell r="BI296" t="str">
            <v>Vacio</v>
          </cell>
          <cell r="BJ296" t="str">
            <v>Vacio</v>
          </cell>
          <cell r="BK296" t="str">
            <v>Vacio</v>
          </cell>
          <cell r="BL296" t="str">
            <v>Vacio</v>
          </cell>
          <cell r="BM296" t="str">
            <v>Vacio</v>
          </cell>
          <cell r="BN296" t="str">
            <v>Vacio</v>
          </cell>
          <cell r="BO296" t="str">
            <v>Vacio</v>
          </cell>
          <cell r="BP296" t="str">
            <v>Vacio</v>
          </cell>
          <cell r="BQ296" t="str">
            <v>Vacio</v>
          </cell>
          <cell r="BR296" t="str">
            <v>Vacio</v>
          </cell>
          <cell r="BS296" t="str">
            <v>Vacio</v>
          </cell>
          <cell r="BT296" t="str">
            <v>Vacio</v>
          </cell>
          <cell r="BU296" t="str">
            <v>Vacio</v>
          </cell>
          <cell r="BV296" t="str">
            <v>Vacio</v>
          </cell>
          <cell r="BW296" t="str">
            <v>Vacio</v>
          </cell>
          <cell r="BX296" t="str">
            <v>Vacio</v>
          </cell>
          <cell r="BY296" t="str">
            <v>Vacio</v>
          </cell>
          <cell r="BZ296" t="str">
            <v>Vacio</v>
          </cell>
          <cell r="CA296" t="str">
            <v>Vacio</v>
          </cell>
          <cell r="CB296" t="str">
            <v>Vacio</v>
          </cell>
          <cell r="CC296" t="str">
            <v>Vacio</v>
          </cell>
          <cell r="CD296" t="str">
            <v>Vacio</v>
          </cell>
          <cell r="CE296" t="str">
            <v>Vacio</v>
          </cell>
          <cell r="CF296" t="str">
            <v>Vacio</v>
          </cell>
          <cell r="CG296" t="str">
            <v>Vacio</v>
          </cell>
          <cell r="CH296" t="str">
            <v>Vacio</v>
          </cell>
          <cell r="CI296" t="str">
            <v>Vacio</v>
          </cell>
          <cell r="CJ296" t="str">
            <v>Vacio</v>
          </cell>
          <cell r="CK296" t="str">
            <v>Vacio</v>
          </cell>
          <cell r="CL296" t="str">
            <v>Vacio</v>
          </cell>
          <cell r="CM296" t="str">
            <v>Vacio</v>
          </cell>
          <cell r="CN296" t="str">
            <v>Vacio</v>
          </cell>
          <cell r="CO296" t="str">
            <v>Vacio</v>
          </cell>
          <cell r="CP296" t="str">
            <v>Vacio</v>
          </cell>
          <cell r="CQ296" t="str">
            <v>Vacio</v>
          </cell>
          <cell r="CR296" t="str">
            <v>Vacio</v>
          </cell>
          <cell r="CS296" t="str">
            <v>Vacio</v>
          </cell>
          <cell r="CT296" t="str">
            <v>Vacio</v>
          </cell>
          <cell r="CU296" t="str">
            <v>Vacio</v>
          </cell>
          <cell r="CV296" t="str">
            <v>Vacio</v>
          </cell>
          <cell r="CW296" t="str">
            <v>Vacio</v>
          </cell>
        </row>
        <row r="297">
          <cell r="A297">
            <v>9107</v>
          </cell>
          <cell r="B297" t="str">
            <v>ESCUELA DE INGENIEROS MILITARES</v>
          </cell>
          <cell r="C297" t="str">
            <v>PUBLICA</v>
          </cell>
          <cell r="D297" t="str">
            <v>Institución Universitaria/Escuela Tecnológica</v>
          </cell>
          <cell r="E297" t="str">
            <v>Vacio</v>
          </cell>
          <cell r="F297">
            <v>43419.420266203706</v>
          </cell>
          <cell r="G297">
            <v>214</v>
          </cell>
          <cell r="H297" t="str">
            <v>Validado Correctamente</v>
          </cell>
          <cell r="I297" t="str">
            <v>SI</v>
          </cell>
          <cell r="J297">
            <v>43419.472719907404</v>
          </cell>
          <cell r="K297">
            <v>174</v>
          </cell>
          <cell r="L297" t="str">
            <v>Validado Correctamente</v>
          </cell>
          <cell r="M297" t="str">
            <v>SI</v>
          </cell>
          <cell r="N297">
            <v>43419.494085648148</v>
          </cell>
          <cell r="O297">
            <v>156</v>
          </cell>
          <cell r="P297" t="str">
            <v>Validado Correctamente</v>
          </cell>
          <cell r="Q297" t="str">
            <v>SI</v>
          </cell>
          <cell r="R297">
            <v>43440.564976851849</v>
          </cell>
          <cell r="S297">
            <v>723</v>
          </cell>
          <cell r="T297" t="str">
            <v>Validado Correctamente</v>
          </cell>
          <cell r="U297" t="str">
            <v>SI</v>
          </cell>
          <cell r="V297">
            <v>43326.308240740742</v>
          </cell>
          <cell r="W297">
            <v>102</v>
          </cell>
          <cell r="X297" t="str">
            <v>Validado Correctamente</v>
          </cell>
          <cell r="Y297" t="str">
            <v>SI</v>
          </cell>
          <cell r="Z297">
            <v>42992.361111111109</v>
          </cell>
          <cell r="AA297">
            <v>9</v>
          </cell>
          <cell r="AB297" t="str">
            <v>Validado Correctamente</v>
          </cell>
          <cell r="AC297" t="str">
            <v>NO</v>
          </cell>
          <cell r="AD297">
            <v>43277.309895833336</v>
          </cell>
          <cell r="AE297">
            <v>1</v>
          </cell>
          <cell r="AF297" t="str">
            <v>Validado Correctamente</v>
          </cell>
          <cell r="AG297" t="str">
            <v>NO</v>
          </cell>
          <cell r="AH297">
            <v>43276.48296296296</v>
          </cell>
          <cell r="AI297">
            <v>88</v>
          </cell>
          <cell r="AJ297" t="str">
            <v>Validado Correctamente</v>
          </cell>
          <cell r="AK297" t="str">
            <v>NO</v>
          </cell>
          <cell r="AL297">
            <v>43349.616967592592</v>
          </cell>
          <cell r="AM297" t="str">
            <v>CARGUE 0</v>
          </cell>
          <cell r="AN297" t="str">
            <v>Cargue en cero</v>
          </cell>
          <cell r="AO297" t="str">
            <v>SI</v>
          </cell>
          <cell r="AP297">
            <v>43349.617106481484</v>
          </cell>
          <cell r="AQ297" t="str">
            <v>CARGUE 0</v>
          </cell>
          <cell r="AR297" t="str">
            <v>Cargue en cero</v>
          </cell>
          <cell r="AS297" t="str">
            <v>SI</v>
          </cell>
          <cell r="AT297">
            <v>43349.618784722225</v>
          </cell>
          <cell r="AU297" t="str">
            <v>CARGUE 0</v>
          </cell>
          <cell r="AV297" t="str">
            <v>Cargue en cero</v>
          </cell>
          <cell r="AW297" t="str">
            <v>SI</v>
          </cell>
          <cell r="AX297">
            <v>43349.616840277777</v>
          </cell>
          <cell r="AY297" t="str">
            <v>CARGUE 0</v>
          </cell>
          <cell r="AZ297" t="str">
            <v>Cargue en cero</v>
          </cell>
          <cell r="BA297" t="str">
            <v>SI</v>
          </cell>
          <cell r="BB297">
            <v>43349.617754629631</v>
          </cell>
          <cell r="BC297" t="str">
            <v>CARGUE 0</v>
          </cell>
          <cell r="BD297" t="str">
            <v>Cargue en cero</v>
          </cell>
          <cell r="BE297" t="str">
            <v>SI</v>
          </cell>
          <cell r="BF297">
            <v>43349.618622685186</v>
          </cell>
          <cell r="BG297" t="str">
            <v>CARGUE 0</v>
          </cell>
          <cell r="BH297" t="str">
            <v>Cargue en cero</v>
          </cell>
          <cell r="BI297" t="str">
            <v>SI</v>
          </cell>
          <cell r="BJ297">
            <v>43349.616631944446</v>
          </cell>
          <cell r="BK297" t="str">
            <v>CARGUE 0</v>
          </cell>
          <cell r="BL297" t="str">
            <v>Cargue en cero</v>
          </cell>
          <cell r="BM297" t="str">
            <v>SI</v>
          </cell>
          <cell r="BN297">
            <v>43349.639826388891</v>
          </cell>
          <cell r="BO297" t="str">
            <v>CARGUE 0</v>
          </cell>
          <cell r="BP297" t="str">
            <v>Cargue en cero</v>
          </cell>
          <cell r="BQ297" t="str">
            <v>SI</v>
          </cell>
          <cell r="BR297">
            <v>43269.505925925929</v>
          </cell>
          <cell r="BS297">
            <v>11</v>
          </cell>
          <cell r="BT297" t="str">
            <v>Validado Correctamente</v>
          </cell>
          <cell r="BU297" t="str">
            <v>NO</v>
          </cell>
          <cell r="BV297">
            <v>43259.616296296299</v>
          </cell>
          <cell r="BW297">
            <v>14</v>
          </cell>
          <cell r="BX297" t="str">
            <v>Validado Correctamente</v>
          </cell>
          <cell r="BY297" t="str">
            <v>NO</v>
          </cell>
          <cell r="BZ297">
            <v>43259.69458333333</v>
          </cell>
          <cell r="CA297">
            <v>11</v>
          </cell>
          <cell r="CB297" t="str">
            <v>Validado Correctamente</v>
          </cell>
          <cell r="CC297" t="str">
            <v>NO</v>
          </cell>
          <cell r="CD297">
            <v>43349.619710648149</v>
          </cell>
          <cell r="CE297" t="str">
            <v>CARGUE 0</v>
          </cell>
          <cell r="CF297" t="str">
            <v>Cargue en cero</v>
          </cell>
          <cell r="CG297" t="str">
            <v>SI</v>
          </cell>
          <cell r="CH297">
            <v>43259.616365740738</v>
          </cell>
          <cell r="CI297">
            <v>6</v>
          </cell>
          <cell r="CJ297" t="str">
            <v>Validado Correctamente</v>
          </cell>
          <cell r="CK297" t="str">
            <v>NO</v>
          </cell>
          <cell r="CL297">
            <v>43269.463888888888</v>
          </cell>
          <cell r="CM297">
            <v>0</v>
          </cell>
          <cell r="CN297" t="str">
            <v>Validado Correctamente</v>
          </cell>
          <cell r="CO297" t="str">
            <v>NO</v>
          </cell>
          <cell r="CP297">
            <v>43259.617094907408</v>
          </cell>
          <cell r="CQ297">
            <v>24</v>
          </cell>
          <cell r="CR297" t="str">
            <v>Validado Correctamente</v>
          </cell>
          <cell r="CS297" t="str">
            <v>NO</v>
          </cell>
          <cell r="CT297">
            <v>43349.61996527778</v>
          </cell>
          <cell r="CU297" t="str">
            <v>CARGUE 0</v>
          </cell>
          <cell r="CV297" t="str">
            <v>Cargue en cero</v>
          </cell>
          <cell r="CW297" t="str">
            <v>SI</v>
          </cell>
        </row>
        <row r="298">
          <cell r="A298">
            <v>9108</v>
          </cell>
          <cell r="B298" t="str">
            <v>INSTITUTO CARO Y CUERVO</v>
          </cell>
          <cell r="C298" t="str">
            <v>PUBLICA</v>
          </cell>
          <cell r="D298" t="str">
            <v>Institución Universitaria/Escuela Tecnológica</v>
          </cell>
          <cell r="E298" t="str">
            <v>Vacio</v>
          </cell>
          <cell r="F298">
            <v>43130.716527777775</v>
          </cell>
          <cell r="G298">
            <v>29</v>
          </cell>
          <cell r="H298" t="str">
            <v>Validado Correctamente</v>
          </cell>
          <cell r="I298" t="str">
            <v>NO</v>
          </cell>
          <cell r="J298">
            <v>43130.749872685185</v>
          </cell>
          <cell r="K298">
            <v>15</v>
          </cell>
          <cell r="L298" t="str">
            <v>Validado Correctamente</v>
          </cell>
          <cell r="M298" t="str">
            <v>NO</v>
          </cell>
          <cell r="N298">
            <v>43174.715150462966</v>
          </cell>
          <cell r="O298">
            <v>13</v>
          </cell>
          <cell r="P298" t="str">
            <v>Validado Correctamente</v>
          </cell>
          <cell r="Q298" t="str">
            <v>NO</v>
          </cell>
          <cell r="R298">
            <v>43174.725254629629</v>
          </cell>
          <cell r="S298">
            <v>64</v>
          </cell>
          <cell r="T298" t="str">
            <v>Validado Correctamente</v>
          </cell>
          <cell r="U298" t="str">
            <v>NO</v>
          </cell>
          <cell r="V298">
            <v>43286.511122685188</v>
          </cell>
          <cell r="W298" t="str">
            <v>CARGUE 0</v>
          </cell>
          <cell r="X298" t="str">
            <v>Validado Correctamente</v>
          </cell>
          <cell r="Y298" t="str">
            <v>NO</v>
          </cell>
          <cell r="Z298" t="str">
            <v>Vacio</v>
          </cell>
          <cell r="AA298" t="str">
            <v>Vacio</v>
          </cell>
          <cell r="AB298" t="str">
            <v>Vacio</v>
          </cell>
          <cell r="AC298" t="str">
            <v>Vacio</v>
          </cell>
          <cell r="AD298" t="str">
            <v>Vacio</v>
          </cell>
          <cell r="AE298" t="str">
            <v>Vacio</v>
          </cell>
          <cell r="AF298" t="str">
            <v>Vacio</v>
          </cell>
          <cell r="AG298" t="str">
            <v>Vacio</v>
          </cell>
          <cell r="AH298">
            <v>43452.577939814815</v>
          </cell>
          <cell r="AI298">
            <v>18</v>
          </cell>
          <cell r="AJ298" t="str">
            <v>Validado Correctamente</v>
          </cell>
          <cell r="AK298" t="str">
            <v>SI</v>
          </cell>
          <cell r="AL298">
            <v>43355.489479166667</v>
          </cell>
          <cell r="AM298" t="str">
            <v>CARGUE 0</v>
          </cell>
          <cell r="AN298" t="str">
            <v>Cargue en cero</v>
          </cell>
          <cell r="AO298" t="str">
            <v>SI</v>
          </cell>
          <cell r="AP298">
            <v>43355.489386574074</v>
          </cell>
          <cell r="AQ298" t="str">
            <v>CARGUE 0</v>
          </cell>
          <cell r="AR298" t="str">
            <v>Cargue en cero</v>
          </cell>
          <cell r="AS298" t="str">
            <v>SI</v>
          </cell>
          <cell r="AT298">
            <v>43355.489432870374</v>
          </cell>
          <cell r="AU298" t="str">
            <v>CARGUE 0</v>
          </cell>
          <cell r="AV298" t="str">
            <v>Cargue en cero</v>
          </cell>
          <cell r="AW298" t="str">
            <v>SI</v>
          </cell>
          <cell r="AX298">
            <v>43355.48951388889</v>
          </cell>
          <cell r="AY298" t="str">
            <v>CARGUE 0</v>
          </cell>
          <cell r="AZ298" t="str">
            <v>Cargue en cero</v>
          </cell>
          <cell r="BA298" t="str">
            <v>SI</v>
          </cell>
          <cell r="BB298">
            <v>43355.489560185182</v>
          </cell>
          <cell r="BC298" t="str">
            <v>CARGUE 0</v>
          </cell>
          <cell r="BD298" t="str">
            <v>Cargue en cero</v>
          </cell>
          <cell r="BE298" t="str">
            <v>SI</v>
          </cell>
          <cell r="BF298">
            <v>43355.489594907405</v>
          </cell>
          <cell r="BG298" t="str">
            <v>CARGUE 0</v>
          </cell>
          <cell r="BH298" t="str">
            <v>Cargue en cero</v>
          </cell>
          <cell r="BI298" t="str">
            <v>SI</v>
          </cell>
          <cell r="BJ298">
            <v>43355.489664351851</v>
          </cell>
          <cell r="BK298" t="str">
            <v>CARGUE 0</v>
          </cell>
          <cell r="BL298" t="str">
            <v>Cargue en cero</v>
          </cell>
          <cell r="BM298" t="str">
            <v>SI</v>
          </cell>
          <cell r="BN298">
            <v>43355.489328703705</v>
          </cell>
          <cell r="BO298" t="str">
            <v>CARGUE 0</v>
          </cell>
          <cell r="BP298" t="str">
            <v>Cargue en cero</v>
          </cell>
          <cell r="BQ298" t="str">
            <v>SI</v>
          </cell>
          <cell r="BR298">
            <v>43355.489756944444</v>
          </cell>
          <cell r="BS298" t="str">
            <v>CARGUE 0</v>
          </cell>
          <cell r="BT298" t="str">
            <v>Cargue en cero</v>
          </cell>
          <cell r="BU298" t="str">
            <v>SI</v>
          </cell>
          <cell r="BV298">
            <v>43355.488854166666</v>
          </cell>
          <cell r="BW298" t="str">
            <v>CARGUE 0</v>
          </cell>
          <cell r="BX298" t="str">
            <v>Cargue en cero</v>
          </cell>
          <cell r="BY298" t="str">
            <v>SI</v>
          </cell>
          <cell r="BZ298">
            <v>43355.48909722222</v>
          </cell>
          <cell r="CA298" t="str">
            <v>CARGUE 0</v>
          </cell>
          <cell r="CB298" t="str">
            <v>Cargue en cero</v>
          </cell>
          <cell r="CC298" t="str">
            <v>SI</v>
          </cell>
          <cell r="CD298">
            <v>43355.489050925928</v>
          </cell>
          <cell r="CE298" t="str">
            <v>CARGUE 0</v>
          </cell>
          <cell r="CF298" t="str">
            <v>Cargue en cero</v>
          </cell>
          <cell r="CG298" t="str">
            <v>SI</v>
          </cell>
          <cell r="CH298">
            <v>43355.488993055558</v>
          </cell>
          <cell r="CI298" t="str">
            <v>CARGUE 0</v>
          </cell>
          <cell r="CJ298" t="str">
            <v>Cargue en cero</v>
          </cell>
          <cell r="CK298" t="str">
            <v>SI</v>
          </cell>
          <cell r="CL298">
            <v>43355.489166666666</v>
          </cell>
          <cell r="CM298" t="str">
            <v>CARGUE 0</v>
          </cell>
          <cell r="CN298" t="str">
            <v>Cargue en cero</v>
          </cell>
          <cell r="CO298" t="str">
            <v>SI</v>
          </cell>
          <cell r="CP298">
            <v>43355.489131944443</v>
          </cell>
          <cell r="CQ298" t="str">
            <v>CARGUE 0</v>
          </cell>
          <cell r="CR298" t="str">
            <v>Cargue en cero</v>
          </cell>
          <cell r="CS298" t="str">
            <v>SI</v>
          </cell>
          <cell r="CT298">
            <v>43355.489201388889</v>
          </cell>
          <cell r="CU298" t="str">
            <v>CARGUE 0</v>
          </cell>
          <cell r="CV298" t="str">
            <v>Cargue en cero</v>
          </cell>
          <cell r="CW298" t="str">
            <v>SI</v>
          </cell>
        </row>
        <row r="299">
          <cell r="A299">
            <v>9116</v>
          </cell>
          <cell r="B299" t="str">
            <v>FUNDACION UNIVERSITARIA CLARETIANA - UNICLARETIANA</v>
          </cell>
          <cell r="C299" t="str">
            <v>PRIVADA</v>
          </cell>
          <cell r="D299" t="str">
            <v>Institución Universitaria/Escuela Tecnológica</v>
          </cell>
          <cell r="E299" t="str">
            <v>Vacio</v>
          </cell>
          <cell r="F299">
            <v>43274.649351851855</v>
          </cell>
          <cell r="G299">
            <v>736</v>
          </cell>
          <cell r="H299" t="str">
            <v>Validado Correctamente</v>
          </cell>
          <cell r="I299" t="str">
            <v>NO</v>
          </cell>
          <cell r="J299">
            <v>43274.650208333333</v>
          </cell>
          <cell r="K299">
            <v>405</v>
          </cell>
          <cell r="L299" t="str">
            <v>Validado Correctamente</v>
          </cell>
          <cell r="M299" t="str">
            <v>NO</v>
          </cell>
          <cell r="N299">
            <v>43431.486076388886</v>
          </cell>
          <cell r="O299">
            <v>502</v>
          </cell>
          <cell r="P299" t="str">
            <v>Validado Correctamente</v>
          </cell>
          <cell r="Q299" t="str">
            <v>SI</v>
          </cell>
          <cell r="R299">
            <v>43431.497662037036</v>
          </cell>
          <cell r="S299">
            <v>2715</v>
          </cell>
          <cell r="T299" t="str">
            <v>Validado Correctamente</v>
          </cell>
          <cell r="U299" t="str">
            <v>SI</v>
          </cell>
          <cell r="V299">
            <v>43218.373101851852</v>
          </cell>
          <cell r="W299">
            <v>65</v>
          </cell>
          <cell r="X299" t="str">
            <v>Validado Correctamente</v>
          </cell>
          <cell r="Y299" t="str">
            <v>NO</v>
          </cell>
          <cell r="Z299" t="str">
            <v>Vacio</v>
          </cell>
          <cell r="AA299" t="str">
            <v>Vacio</v>
          </cell>
          <cell r="AB299" t="str">
            <v>Vacio</v>
          </cell>
          <cell r="AC299" t="str">
            <v>Vacio</v>
          </cell>
          <cell r="AD299">
            <v>43274.507523148146</v>
          </cell>
          <cell r="AE299">
            <v>1</v>
          </cell>
          <cell r="AF299" t="str">
            <v>Validado Correctamente</v>
          </cell>
          <cell r="AG299" t="str">
            <v>NO</v>
          </cell>
          <cell r="AH299">
            <v>43273.663657407407</v>
          </cell>
          <cell r="AI299">
            <v>210</v>
          </cell>
          <cell r="AJ299" t="str">
            <v>Validado Correctamente</v>
          </cell>
          <cell r="AK299" t="str">
            <v>NO</v>
          </cell>
          <cell r="AL299">
            <v>43272.368206018517</v>
          </cell>
          <cell r="AM299" t="str">
            <v>CARGUE 0</v>
          </cell>
          <cell r="AN299" t="str">
            <v>Cargue en cero</v>
          </cell>
          <cell r="AO299" t="str">
            <v>NO</v>
          </cell>
          <cell r="AP299">
            <v>43272.364675925928</v>
          </cell>
          <cell r="AQ299" t="str">
            <v>CARGUE 0</v>
          </cell>
          <cell r="AR299" t="str">
            <v>Cargue en cero</v>
          </cell>
          <cell r="AS299" t="str">
            <v>NO</v>
          </cell>
          <cell r="AT299">
            <v>43272.364907407406</v>
          </cell>
          <cell r="AU299" t="str">
            <v>CARGUE 0</v>
          </cell>
          <cell r="AV299" t="str">
            <v>Cargue en cero</v>
          </cell>
          <cell r="AW299" t="str">
            <v>NO</v>
          </cell>
          <cell r="AX299">
            <v>43272.368379629632</v>
          </cell>
          <cell r="AY299" t="str">
            <v>CARGUE 0</v>
          </cell>
          <cell r="AZ299" t="str">
            <v>Cargue en cero</v>
          </cell>
          <cell r="BA299" t="str">
            <v>NO</v>
          </cell>
          <cell r="BB299">
            <v>43272.368668981479</v>
          </cell>
          <cell r="BC299" t="str">
            <v>CARGUE 0</v>
          </cell>
          <cell r="BD299" t="str">
            <v>Cargue en cero</v>
          </cell>
          <cell r="BE299" t="str">
            <v>NO</v>
          </cell>
          <cell r="BF299">
            <v>43272.386874999997</v>
          </cell>
          <cell r="BG299">
            <v>3</v>
          </cell>
          <cell r="BH299" t="str">
            <v>Validado Correctamente</v>
          </cell>
          <cell r="BI299" t="str">
            <v>NO</v>
          </cell>
          <cell r="BJ299">
            <v>43272.368900462963</v>
          </cell>
          <cell r="BK299" t="str">
            <v>CARGUE 0</v>
          </cell>
          <cell r="BL299" t="str">
            <v>Cargue en cero</v>
          </cell>
          <cell r="BM299" t="str">
            <v>NO</v>
          </cell>
          <cell r="BN299">
            <v>43300.412106481483</v>
          </cell>
          <cell r="BO299">
            <v>5</v>
          </cell>
          <cell r="BP299" t="str">
            <v>Validado Correctamente</v>
          </cell>
          <cell r="BQ299" t="str">
            <v>SI</v>
          </cell>
          <cell r="BR299">
            <v>43270.704861111109</v>
          </cell>
          <cell r="BS299">
            <v>4</v>
          </cell>
          <cell r="BT299" t="str">
            <v>Validado Correctamente</v>
          </cell>
          <cell r="BU299" t="str">
            <v>NO</v>
          </cell>
          <cell r="BV299">
            <v>43271.735324074078</v>
          </cell>
          <cell r="BW299">
            <v>14</v>
          </cell>
          <cell r="BX299" t="str">
            <v>Validado Correctamente</v>
          </cell>
          <cell r="BY299" t="str">
            <v>NO</v>
          </cell>
          <cell r="BZ299">
            <v>43271.448113425926</v>
          </cell>
          <cell r="CA299">
            <v>39</v>
          </cell>
          <cell r="CB299" t="str">
            <v>Validado Correctamente</v>
          </cell>
          <cell r="CC299" t="str">
            <v>NO</v>
          </cell>
          <cell r="CD299">
            <v>43267.463888888888</v>
          </cell>
          <cell r="CE299" t="str">
            <v>CARGUE 0</v>
          </cell>
          <cell r="CF299" t="str">
            <v>Cargue en cero</v>
          </cell>
          <cell r="CG299" t="str">
            <v>NO</v>
          </cell>
          <cell r="CH299">
            <v>43269.337037037039</v>
          </cell>
          <cell r="CI299">
            <v>10</v>
          </cell>
          <cell r="CJ299" t="str">
            <v>Validado Correctamente</v>
          </cell>
          <cell r="CK299" t="str">
            <v>NO</v>
          </cell>
          <cell r="CL299">
            <v>43269.44253472222</v>
          </cell>
          <cell r="CM299">
            <v>4</v>
          </cell>
          <cell r="CN299" t="str">
            <v>Validado Correctamente</v>
          </cell>
          <cell r="CO299" t="str">
            <v>NO</v>
          </cell>
          <cell r="CP299">
            <v>43269.731087962966</v>
          </cell>
          <cell r="CQ299">
            <v>2</v>
          </cell>
          <cell r="CR299" t="str">
            <v>Validado Correctamente</v>
          </cell>
          <cell r="CS299" t="str">
            <v>NO</v>
          </cell>
          <cell r="CT299">
            <v>43267.464050925926</v>
          </cell>
          <cell r="CU299" t="str">
            <v>CARGUE 0</v>
          </cell>
          <cell r="CV299" t="str">
            <v>Cargue en cero</v>
          </cell>
          <cell r="CW299" t="str">
            <v>NO</v>
          </cell>
        </row>
        <row r="300">
          <cell r="A300">
            <v>9117</v>
          </cell>
          <cell r="B300" t="str">
            <v>FUNDACION POLITECNICA - CORPO</v>
          </cell>
          <cell r="C300" t="str">
            <v>PRIVADA</v>
          </cell>
          <cell r="D300" t="str">
            <v>Institución Técnica Profesional</v>
          </cell>
          <cell r="E300" t="str">
            <v>Vacio</v>
          </cell>
          <cell r="F300">
            <v>43393.525520833333</v>
          </cell>
          <cell r="G300">
            <v>18</v>
          </cell>
          <cell r="H300" t="str">
            <v>Validado Correctamente</v>
          </cell>
          <cell r="I300" t="str">
            <v>SI</v>
          </cell>
          <cell r="J300">
            <v>43396.77107638889</v>
          </cell>
          <cell r="K300">
            <v>18</v>
          </cell>
          <cell r="L300" t="str">
            <v>Validado Correctamente</v>
          </cell>
          <cell r="M300" t="str">
            <v>SI</v>
          </cell>
          <cell r="N300">
            <v>43397.437581018516</v>
          </cell>
          <cell r="O300">
            <v>14</v>
          </cell>
          <cell r="P300" t="str">
            <v>Validado Correctamente</v>
          </cell>
          <cell r="Q300" t="str">
            <v>SI</v>
          </cell>
          <cell r="R300">
            <v>43396.821689814817</v>
          </cell>
          <cell r="S300">
            <v>34</v>
          </cell>
          <cell r="T300" t="str">
            <v>Validado Correctamente</v>
          </cell>
          <cell r="U300" t="str">
            <v>SI</v>
          </cell>
          <cell r="V300" t="str">
            <v>Vacio</v>
          </cell>
          <cell r="W300" t="str">
            <v>Vacio</v>
          </cell>
          <cell r="X300" t="str">
            <v>Validado con Errores</v>
          </cell>
          <cell r="Y300" t="str">
            <v>Vacio</v>
          </cell>
          <cell r="Z300" t="str">
            <v>Vacio</v>
          </cell>
          <cell r="AA300" t="str">
            <v>Vacio</v>
          </cell>
          <cell r="AB300" t="str">
            <v>Vacio</v>
          </cell>
          <cell r="AC300" t="str">
            <v>Vacio</v>
          </cell>
          <cell r="AD300">
            <v>43196.572858796295</v>
          </cell>
          <cell r="AE300">
            <v>1</v>
          </cell>
          <cell r="AF300" t="str">
            <v>Validado Correctamente</v>
          </cell>
          <cell r="AG300" t="str">
            <v>NO</v>
          </cell>
          <cell r="AH300">
            <v>43379.372523148151</v>
          </cell>
          <cell r="AI300">
            <v>18</v>
          </cell>
          <cell r="AJ300" t="str">
            <v>Validado Correctamente</v>
          </cell>
          <cell r="AK300" t="str">
            <v>SI</v>
          </cell>
          <cell r="AL300" t="str">
            <v>Vacio</v>
          </cell>
          <cell r="AM300" t="str">
            <v>Vacio</v>
          </cell>
          <cell r="AN300" t="str">
            <v>Vacio</v>
          </cell>
          <cell r="AO300" t="str">
            <v>Vacio</v>
          </cell>
          <cell r="AP300" t="str">
            <v>Vacio</v>
          </cell>
          <cell r="AQ300" t="str">
            <v>Vacio</v>
          </cell>
          <cell r="AR300" t="str">
            <v>Vacio</v>
          </cell>
          <cell r="AS300" t="str">
            <v>Vacio</v>
          </cell>
          <cell r="AT300" t="str">
            <v>Vacio</v>
          </cell>
          <cell r="AU300" t="str">
            <v>Vacio</v>
          </cell>
          <cell r="AV300" t="str">
            <v>Vacio</v>
          </cell>
          <cell r="AW300" t="str">
            <v>Vacio</v>
          </cell>
          <cell r="AX300" t="str">
            <v>Vacio</v>
          </cell>
          <cell r="AY300" t="str">
            <v>Vacio</v>
          </cell>
          <cell r="AZ300" t="str">
            <v>Vacio</v>
          </cell>
          <cell r="BA300" t="str">
            <v>Vacio</v>
          </cell>
          <cell r="BB300" t="str">
            <v>Vacio</v>
          </cell>
          <cell r="BC300" t="str">
            <v>Vacio</v>
          </cell>
          <cell r="BD300" t="str">
            <v>Vacio</v>
          </cell>
          <cell r="BE300" t="str">
            <v>Vacio</v>
          </cell>
          <cell r="BF300" t="str">
            <v>Vacio</v>
          </cell>
          <cell r="BG300" t="str">
            <v>Vacio</v>
          </cell>
          <cell r="BH300" t="str">
            <v>Vacio</v>
          </cell>
          <cell r="BI300" t="str">
            <v>Vacio</v>
          </cell>
          <cell r="BJ300" t="str">
            <v>Vacio</v>
          </cell>
          <cell r="BK300" t="str">
            <v>Vacio</v>
          </cell>
          <cell r="BL300" t="str">
            <v>Vacio</v>
          </cell>
          <cell r="BM300" t="str">
            <v>Vacio</v>
          </cell>
          <cell r="BN300" t="str">
            <v>Vacio</v>
          </cell>
          <cell r="BO300" t="str">
            <v>Vacio</v>
          </cell>
          <cell r="BP300" t="str">
            <v>Vacio</v>
          </cell>
          <cell r="BQ300" t="str">
            <v>Vacio</v>
          </cell>
          <cell r="BR300" t="str">
            <v>Vacio</v>
          </cell>
          <cell r="BS300" t="str">
            <v>Vacio</v>
          </cell>
          <cell r="BT300" t="str">
            <v>Vacio</v>
          </cell>
          <cell r="BU300" t="str">
            <v>Vacio</v>
          </cell>
          <cell r="BV300" t="str">
            <v>Vacio</v>
          </cell>
          <cell r="BW300" t="str">
            <v>Vacio</v>
          </cell>
          <cell r="BX300" t="str">
            <v>Vacio</v>
          </cell>
          <cell r="BY300" t="str">
            <v>Vacio</v>
          </cell>
          <cell r="BZ300" t="str">
            <v>Vacio</v>
          </cell>
          <cell r="CA300" t="str">
            <v>Vacio</v>
          </cell>
          <cell r="CB300" t="str">
            <v>Vacio</v>
          </cell>
          <cell r="CC300" t="str">
            <v>Vacio</v>
          </cell>
          <cell r="CD300" t="str">
            <v>Vacio</v>
          </cell>
          <cell r="CE300" t="str">
            <v>Vacio</v>
          </cell>
          <cell r="CF300" t="str">
            <v>Vacio</v>
          </cell>
          <cell r="CG300" t="str">
            <v>Vacio</v>
          </cell>
          <cell r="CH300" t="str">
            <v>Vacio</v>
          </cell>
          <cell r="CI300" t="str">
            <v>Vacio</v>
          </cell>
          <cell r="CJ300" t="str">
            <v>Vacio</v>
          </cell>
          <cell r="CK300" t="str">
            <v>Vacio</v>
          </cell>
          <cell r="CL300" t="str">
            <v>Vacio</v>
          </cell>
          <cell r="CM300" t="str">
            <v>Vacio</v>
          </cell>
          <cell r="CN300" t="str">
            <v>Vacio</v>
          </cell>
          <cell r="CO300" t="str">
            <v>Vacio</v>
          </cell>
          <cell r="CP300" t="str">
            <v>Vacio</v>
          </cell>
          <cell r="CQ300" t="str">
            <v>Vacio</v>
          </cell>
          <cell r="CR300" t="str">
            <v>Vacio</v>
          </cell>
          <cell r="CS300" t="str">
            <v>Vacio</v>
          </cell>
          <cell r="CT300" t="str">
            <v>Vacio</v>
          </cell>
          <cell r="CU300" t="str">
            <v>Vacio</v>
          </cell>
          <cell r="CV300" t="str">
            <v>Vacio</v>
          </cell>
          <cell r="CW300" t="str">
            <v>Vacio</v>
          </cell>
        </row>
        <row r="301">
          <cell r="A301">
            <v>9119</v>
          </cell>
          <cell r="B301" t="str">
            <v>CORPORACION UNIVERSITARIA AMERICANA</v>
          </cell>
          <cell r="C301" t="str">
            <v>PRIVADA</v>
          </cell>
          <cell r="D301" t="str">
            <v>Institución Universitaria/Escuela Tecnológica</v>
          </cell>
          <cell r="E301" t="str">
            <v>Vacio</v>
          </cell>
          <cell r="F301">
            <v>43280.706192129626</v>
          </cell>
          <cell r="G301">
            <v>2890</v>
          </cell>
          <cell r="H301" t="str">
            <v>Validado Correctamente</v>
          </cell>
          <cell r="I301" t="str">
            <v>NO</v>
          </cell>
          <cell r="J301">
            <v>43280.707314814812</v>
          </cell>
          <cell r="K301">
            <v>2838</v>
          </cell>
          <cell r="L301" t="str">
            <v>Validado Correctamente</v>
          </cell>
          <cell r="M301" t="str">
            <v>NO</v>
          </cell>
          <cell r="N301">
            <v>43467.722939814812</v>
          </cell>
          <cell r="O301">
            <v>1</v>
          </cell>
          <cell r="P301" t="str">
            <v>Validado Correctamente</v>
          </cell>
          <cell r="Q301" t="str">
            <v>SI</v>
          </cell>
          <cell r="R301">
            <v>43467.479317129626</v>
          </cell>
          <cell r="S301">
            <v>1</v>
          </cell>
          <cell r="T301" t="str">
            <v>Validado Correctamente</v>
          </cell>
          <cell r="U301" t="str">
            <v>SI</v>
          </cell>
          <cell r="V301">
            <v>43467.468553240738</v>
          </cell>
          <cell r="W301">
            <v>1</v>
          </cell>
          <cell r="X301" t="str">
            <v>Validado Correctamente</v>
          </cell>
          <cell r="Y301" t="str">
            <v>SI</v>
          </cell>
          <cell r="Z301">
            <v>42995.757326388892</v>
          </cell>
          <cell r="AA301">
            <v>54</v>
          </cell>
          <cell r="AB301" t="str">
            <v>Validado Correctamente</v>
          </cell>
          <cell r="AC301" t="str">
            <v>SI</v>
          </cell>
          <cell r="AD301">
            <v>43280.796631944446</v>
          </cell>
          <cell r="AE301">
            <v>1</v>
          </cell>
          <cell r="AF301" t="str">
            <v>Validado Correctamente</v>
          </cell>
          <cell r="AG301" t="str">
            <v>NO</v>
          </cell>
          <cell r="AH301">
            <v>43279.67690972222</v>
          </cell>
          <cell r="AI301">
            <v>409</v>
          </cell>
          <cell r="AJ301" t="str">
            <v>Validado Correctamente</v>
          </cell>
          <cell r="AK301" t="str">
            <v>NO</v>
          </cell>
          <cell r="AL301">
            <v>43277.659780092596</v>
          </cell>
          <cell r="AM301">
            <v>10</v>
          </cell>
          <cell r="AN301" t="str">
            <v>Validado Correctamente</v>
          </cell>
          <cell r="AO301" t="str">
            <v>NO</v>
          </cell>
          <cell r="AP301">
            <v>43277.606365740743</v>
          </cell>
          <cell r="AQ301">
            <v>3</v>
          </cell>
          <cell r="AR301" t="str">
            <v>Validado Correctamente</v>
          </cell>
          <cell r="AS301" t="str">
            <v>NO</v>
          </cell>
          <cell r="AT301">
            <v>43277.638206018521</v>
          </cell>
          <cell r="AU301">
            <v>12</v>
          </cell>
          <cell r="AV301" t="str">
            <v>Validado Correctamente</v>
          </cell>
          <cell r="AW301" t="str">
            <v>NO</v>
          </cell>
          <cell r="AX301">
            <v>43277.704722222225</v>
          </cell>
          <cell r="AY301">
            <v>9</v>
          </cell>
          <cell r="AZ301" t="str">
            <v>Validado Correctamente</v>
          </cell>
          <cell r="BA301" t="str">
            <v>NO</v>
          </cell>
          <cell r="BB301">
            <v>43277.71471064815</v>
          </cell>
          <cell r="BC301">
            <v>1</v>
          </cell>
          <cell r="BD301" t="str">
            <v>Validado Correctamente</v>
          </cell>
          <cell r="BE301" t="str">
            <v>NO</v>
          </cell>
          <cell r="BF301">
            <v>43277.777546296296</v>
          </cell>
          <cell r="BG301">
            <v>5</v>
          </cell>
          <cell r="BH301" t="str">
            <v>Validado Correctamente</v>
          </cell>
          <cell r="BI301" t="str">
            <v>NO</v>
          </cell>
          <cell r="BJ301">
            <v>43277.730497685188</v>
          </cell>
          <cell r="BK301" t="str">
            <v>CARGUE 0</v>
          </cell>
          <cell r="BL301" t="str">
            <v>Cargue en cero</v>
          </cell>
          <cell r="BM301" t="str">
            <v>NO</v>
          </cell>
          <cell r="BN301">
            <v>43277.583854166667</v>
          </cell>
          <cell r="BO301">
            <v>26</v>
          </cell>
          <cell r="BP301" t="str">
            <v>Validado Correctamente</v>
          </cell>
          <cell r="BQ301" t="str">
            <v>NO</v>
          </cell>
          <cell r="BR301">
            <v>43244.492534722223</v>
          </cell>
          <cell r="BS301" t="str">
            <v>CARGUE 0</v>
          </cell>
          <cell r="BT301" t="str">
            <v>Cargue en cero</v>
          </cell>
          <cell r="BU301" t="str">
            <v>NO</v>
          </cell>
          <cell r="BV301">
            <v>43279.707638888889</v>
          </cell>
          <cell r="BW301">
            <v>152</v>
          </cell>
          <cell r="BX301" t="str">
            <v>Validado Correctamente</v>
          </cell>
          <cell r="BY301" t="str">
            <v>NO</v>
          </cell>
          <cell r="BZ301">
            <v>43270.738483796296</v>
          </cell>
          <cell r="CA301">
            <v>44</v>
          </cell>
          <cell r="CB301" t="str">
            <v>Validado Correctamente</v>
          </cell>
          <cell r="CC301" t="str">
            <v>NO</v>
          </cell>
          <cell r="CD301">
            <v>43272.503958333335</v>
          </cell>
          <cell r="CE301">
            <v>41</v>
          </cell>
          <cell r="CF301" t="str">
            <v>Validado Correctamente</v>
          </cell>
          <cell r="CG301" t="str">
            <v>NO</v>
          </cell>
          <cell r="CH301">
            <v>43269.594201388885</v>
          </cell>
          <cell r="CI301" t="str">
            <v>CARGUE 0</v>
          </cell>
          <cell r="CJ301" t="str">
            <v>Cargue en cero</v>
          </cell>
          <cell r="CK301" t="str">
            <v>NO</v>
          </cell>
          <cell r="CL301">
            <v>43277.573888888888</v>
          </cell>
          <cell r="CM301">
            <v>2</v>
          </cell>
          <cell r="CN301" t="str">
            <v>Validado Correctamente</v>
          </cell>
          <cell r="CO301" t="str">
            <v>NO</v>
          </cell>
          <cell r="CP301">
            <v>43269.603298611109</v>
          </cell>
          <cell r="CQ301">
            <v>10</v>
          </cell>
          <cell r="CR301" t="str">
            <v>Validado Correctamente</v>
          </cell>
          <cell r="CS301" t="str">
            <v>NO</v>
          </cell>
          <cell r="CT301">
            <v>43276.464722222219</v>
          </cell>
          <cell r="CU301">
            <v>10</v>
          </cell>
          <cell r="CV301" t="str">
            <v>Validado Correctamente</v>
          </cell>
          <cell r="CW301" t="str">
            <v>NO</v>
          </cell>
        </row>
        <row r="302">
          <cell r="A302">
            <v>9120</v>
          </cell>
          <cell r="B302" t="str">
            <v>FUNDACION UNIVERSITARIA BELLAS ARTES</v>
          </cell>
          <cell r="C302" t="str">
            <v>PRIVADA</v>
          </cell>
          <cell r="D302" t="str">
            <v>Institución Universitaria/Escuela Tecnológica</v>
          </cell>
          <cell r="E302" t="str">
            <v>Vacio</v>
          </cell>
          <cell r="F302">
            <v>43236.438159722224</v>
          </cell>
          <cell r="G302">
            <v>258</v>
          </cell>
          <cell r="H302" t="str">
            <v>Validado Correctamente</v>
          </cell>
          <cell r="I302" t="str">
            <v>NO</v>
          </cell>
          <cell r="J302">
            <v>43237.73164351852</v>
          </cell>
          <cell r="K302">
            <v>211</v>
          </cell>
          <cell r="L302" t="str">
            <v>Validado Correctamente</v>
          </cell>
          <cell r="M302" t="str">
            <v>NO</v>
          </cell>
          <cell r="N302">
            <v>43241.456620370373</v>
          </cell>
          <cell r="O302">
            <v>135</v>
          </cell>
          <cell r="P302" t="str">
            <v>Validado Correctamente</v>
          </cell>
          <cell r="Q302" t="str">
            <v>NO</v>
          </cell>
          <cell r="R302">
            <v>43248.376064814816</v>
          </cell>
          <cell r="S302">
            <v>668</v>
          </cell>
          <cell r="T302" t="str">
            <v>Validado Correctamente</v>
          </cell>
          <cell r="U302" t="str">
            <v>NO</v>
          </cell>
          <cell r="V302">
            <v>43280.72824074074</v>
          </cell>
          <cell r="W302">
            <v>45</v>
          </cell>
          <cell r="X302" t="str">
            <v>Validado Correctamente</v>
          </cell>
          <cell r="Y302" t="str">
            <v>NO</v>
          </cell>
          <cell r="Z302">
            <v>42986.634687500002</v>
          </cell>
          <cell r="AA302">
            <v>6</v>
          </cell>
          <cell r="AB302" t="str">
            <v>Validado Correctamente</v>
          </cell>
          <cell r="AC302" t="str">
            <v>NO</v>
          </cell>
          <cell r="AD302">
            <v>43277.690266203703</v>
          </cell>
          <cell r="AE302">
            <v>1</v>
          </cell>
          <cell r="AF302" t="str">
            <v>Validado Correctamente</v>
          </cell>
          <cell r="AG302" t="str">
            <v>NO</v>
          </cell>
          <cell r="AH302">
            <v>43280.723344907405</v>
          </cell>
          <cell r="AI302">
            <v>87</v>
          </cell>
          <cell r="AJ302" t="str">
            <v>Validado Correctamente</v>
          </cell>
          <cell r="AK302" t="str">
            <v>NO</v>
          </cell>
          <cell r="AL302">
            <v>43280.701620370368</v>
          </cell>
          <cell r="AM302">
            <v>2</v>
          </cell>
          <cell r="AN302" t="str">
            <v>Validado Correctamente</v>
          </cell>
          <cell r="AO302" t="str">
            <v>NO</v>
          </cell>
          <cell r="AP302">
            <v>43280.614629629628</v>
          </cell>
          <cell r="AQ302">
            <v>14</v>
          </cell>
          <cell r="AR302" t="str">
            <v>Validado Correctamente</v>
          </cell>
          <cell r="AS302" t="str">
            <v>NO</v>
          </cell>
          <cell r="AT302">
            <v>43280.709722222222</v>
          </cell>
          <cell r="AU302" t="str">
            <v>CARGUE 0</v>
          </cell>
          <cell r="AV302" t="str">
            <v>Cargue en cero</v>
          </cell>
          <cell r="AW302" t="str">
            <v>NO</v>
          </cell>
          <cell r="AX302">
            <v>43280.701747685183</v>
          </cell>
          <cell r="AY302">
            <v>9</v>
          </cell>
          <cell r="AZ302" t="str">
            <v>Validado Correctamente</v>
          </cell>
          <cell r="BA302" t="str">
            <v>NO</v>
          </cell>
          <cell r="BB302">
            <v>43280.736539351848</v>
          </cell>
          <cell r="BC302" t="str">
            <v>CARGUE 0</v>
          </cell>
          <cell r="BD302" t="str">
            <v>Cargue en cero</v>
          </cell>
          <cell r="BE302" t="str">
            <v>NO</v>
          </cell>
          <cell r="BF302">
            <v>43280.701747685183</v>
          </cell>
          <cell r="BG302">
            <v>2</v>
          </cell>
          <cell r="BH302" t="str">
            <v>Validado Correctamente</v>
          </cell>
          <cell r="BI302" t="str">
            <v>NO</v>
          </cell>
          <cell r="BJ302">
            <v>43280.737581018519</v>
          </cell>
          <cell r="BK302" t="str">
            <v>CARGUE 0</v>
          </cell>
          <cell r="BL302" t="str">
            <v>Cargue en cero</v>
          </cell>
          <cell r="BM302" t="str">
            <v>NO</v>
          </cell>
          <cell r="BN302">
            <v>43280.686736111114</v>
          </cell>
          <cell r="BO302">
            <v>8</v>
          </cell>
          <cell r="BP302" t="str">
            <v>Validado Correctamente</v>
          </cell>
          <cell r="BQ302" t="str">
            <v>NO</v>
          </cell>
          <cell r="BR302">
            <v>43277.520972222221</v>
          </cell>
          <cell r="BS302">
            <v>2</v>
          </cell>
          <cell r="BT302" t="str">
            <v>Validado Correctamente</v>
          </cell>
          <cell r="BU302" t="str">
            <v>NO</v>
          </cell>
          <cell r="BV302">
            <v>43280.627708333333</v>
          </cell>
          <cell r="BW302">
            <v>51</v>
          </cell>
          <cell r="BX302" t="str">
            <v>Validado Correctamente</v>
          </cell>
          <cell r="BY302" t="str">
            <v>NO</v>
          </cell>
          <cell r="BZ302">
            <v>43279.556747685187</v>
          </cell>
          <cell r="CA302">
            <v>69</v>
          </cell>
          <cell r="CB302" t="str">
            <v>Validado Correctamente</v>
          </cell>
          <cell r="CC302" t="str">
            <v>NO</v>
          </cell>
          <cell r="CD302">
            <v>43280.721967592595</v>
          </cell>
          <cell r="CE302" t="str">
            <v>CARGUE 0</v>
          </cell>
          <cell r="CF302" t="str">
            <v>Cargue en cero</v>
          </cell>
          <cell r="CG302" t="str">
            <v>NO</v>
          </cell>
          <cell r="CH302">
            <v>43280.727777777778</v>
          </cell>
          <cell r="CI302" t="str">
            <v>CARGUE 0</v>
          </cell>
          <cell r="CJ302" t="str">
            <v>Cargue en cero</v>
          </cell>
          <cell r="CK302" t="str">
            <v>NO</v>
          </cell>
          <cell r="CL302">
            <v>43280.727997685186</v>
          </cell>
          <cell r="CM302" t="str">
            <v>CARGUE 0</v>
          </cell>
          <cell r="CN302" t="str">
            <v>Cargue en cero</v>
          </cell>
          <cell r="CO302" t="str">
            <v>NO</v>
          </cell>
          <cell r="CP302">
            <v>43280.381886574076</v>
          </cell>
          <cell r="CQ302">
            <v>220</v>
          </cell>
          <cell r="CR302" t="str">
            <v>Validado Correctamente</v>
          </cell>
          <cell r="CS302" t="str">
            <v>NO</v>
          </cell>
          <cell r="CT302">
            <v>43280.722129629627</v>
          </cell>
          <cell r="CU302" t="str">
            <v>CARGUE 0</v>
          </cell>
          <cell r="CV302" t="str">
            <v>Cargue en cero</v>
          </cell>
          <cell r="CW302" t="str">
            <v>NO</v>
          </cell>
        </row>
        <row r="303">
          <cell r="A303">
            <v>9121</v>
          </cell>
          <cell r="B303" t="str">
            <v>FUNDACION UNIVERSITARIA COLOMBO INTERNACIONAL - UNICOLOMBO</v>
          </cell>
          <cell r="C303" t="str">
            <v>PRIVADA</v>
          </cell>
          <cell r="D303" t="str">
            <v>Institución Universitaria/Escuela Tecnológica</v>
          </cell>
          <cell r="E303" t="str">
            <v>Vacio</v>
          </cell>
          <cell r="F303">
            <v>43269.704513888886</v>
          </cell>
          <cell r="G303">
            <v>727</v>
          </cell>
          <cell r="H303" t="str">
            <v>Validado Correctamente</v>
          </cell>
          <cell r="I303" t="str">
            <v>NO</v>
          </cell>
          <cell r="J303">
            <v>43269.718263888892</v>
          </cell>
          <cell r="K303">
            <v>713</v>
          </cell>
          <cell r="L303" t="str">
            <v>Validado Correctamente</v>
          </cell>
          <cell r="M303" t="str">
            <v>NO</v>
          </cell>
          <cell r="N303">
            <v>43272.699895833335</v>
          </cell>
          <cell r="O303">
            <v>561</v>
          </cell>
          <cell r="P303" t="str">
            <v>Validado Correctamente</v>
          </cell>
          <cell r="Q303" t="str">
            <v>NO</v>
          </cell>
          <cell r="R303">
            <v>43292.732037037036</v>
          </cell>
          <cell r="S303">
            <v>2449</v>
          </cell>
          <cell r="T303" t="str">
            <v>Validado Correctamente</v>
          </cell>
          <cell r="U303" t="str">
            <v>SI</v>
          </cell>
          <cell r="V303">
            <v>43272.454050925924</v>
          </cell>
          <cell r="W303">
            <v>184</v>
          </cell>
          <cell r="X303" t="str">
            <v>Validado Correctamente</v>
          </cell>
          <cell r="Y303" t="str">
            <v>NO</v>
          </cell>
          <cell r="Z303" t="str">
            <v>Vacio</v>
          </cell>
          <cell r="AA303" t="str">
            <v>Vacio</v>
          </cell>
          <cell r="AB303" t="str">
            <v>Vacio</v>
          </cell>
          <cell r="AC303" t="str">
            <v>Vacio</v>
          </cell>
          <cell r="AD303" t="str">
            <v>Vacio</v>
          </cell>
          <cell r="AE303" t="str">
            <v>Vacio</v>
          </cell>
          <cell r="AF303" t="str">
            <v>Vacio</v>
          </cell>
          <cell r="AG303" t="str">
            <v>Vacio</v>
          </cell>
          <cell r="AH303">
            <v>43348.706087962964</v>
          </cell>
          <cell r="AI303">
            <v>132</v>
          </cell>
          <cell r="AJ303" t="str">
            <v>Validado Correctamente</v>
          </cell>
          <cell r="AK303" t="str">
            <v>SI</v>
          </cell>
          <cell r="AL303" t="str">
            <v>Vacio</v>
          </cell>
          <cell r="AM303" t="str">
            <v>Vacio</v>
          </cell>
          <cell r="AN303" t="str">
            <v>Vacio</v>
          </cell>
          <cell r="AO303" t="str">
            <v>Vacio</v>
          </cell>
          <cell r="AP303" t="str">
            <v>Vacio</v>
          </cell>
          <cell r="AQ303" t="str">
            <v>Vacio</v>
          </cell>
          <cell r="AR303" t="str">
            <v>Vacio</v>
          </cell>
          <cell r="AS303" t="str">
            <v>Vacio</v>
          </cell>
          <cell r="AT303" t="str">
            <v>Vacio</v>
          </cell>
          <cell r="AU303" t="str">
            <v>Vacio</v>
          </cell>
          <cell r="AV303" t="str">
            <v>Vacio</v>
          </cell>
          <cell r="AW303" t="str">
            <v>Vacio</v>
          </cell>
          <cell r="AX303" t="str">
            <v>Vacio</v>
          </cell>
          <cell r="AY303" t="str">
            <v>Vacio</v>
          </cell>
          <cell r="AZ303" t="str">
            <v>Vacio</v>
          </cell>
          <cell r="BA303" t="str">
            <v>Vacio</v>
          </cell>
          <cell r="BB303" t="str">
            <v>Vacio</v>
          </cell>
          <cell r="BC303" t="str">
            <v>Vacio</v>
          </cell>
          <cell r="BD303" t="str">
            <v>Vacio</v>
          </cell>
          <cell r="BE303" t="str">
            <v>Vacio</v>
          </cell>
          <cell r="BF303" t="str">
            <v>Vacio</v>
          </cell>
          <cell r="BG303" t="str">
            <v>Vacio</v>
          </cell>
          <cell r="BH303" t="str">
            <v>Vacio</v>
          </cell>
          <cell r="BI303" t="str">
            <v>Vacio</v>
          </cell>
          <cell r="BJ303" t="str">
            <v>Vacio</v>
          </cell>
          <cell r="BK303" t="str">
            <v>Vacio</v>
          </cell>
          <cell r="BL303" t="str">
            <v>Vacio</v>
          </cell>
          <cell r="BM303" t="str">
            <v>Vacio</v>
          </cell>
          <cell r="BN303" t="str">
            <v>Vacio</v>
          </cell>
          <cell r="BO303" t="str">
            <v>Vacio</v>
          </cell>
          <cell r="BP303" t="str">
            <v>Vacio</v>
          </cell>
          <cell r="BQ303" t="str">
            <v>Vacio</v>
          </cell>
          <cell r="BR303" t="str">
            <v>Vacio</v>
          </cell>
          <cell r="BS303" t="str">
            <v>Vacio</v>
          </cell>
          <cell r="BT303" t="str">
            <v>Vacio</v>
          </cell>
          <cell r="BU303" t="str">
            <v>Vacio</v>
          </cell>
          <cell r="BV303" t="str">
            <v>Vacio</v>
          </cell>
          <cell r="BW303" t="str">
            <v>Vacio</v>
          </cell>
          <cell r="BX303" t="str">
            <v>Vacio</v>
          </cell>
          <cell r="BY303" t="str">
            <v>Vacio</v>
          </cell>
          <cell r="BZ303" t="str">
            <v>Vacio</v>
          </cell>
          <cell r="CA303" t="str">
            <v>Vacio</v>
          </cell>
          <cell r="CB303" t="str">
            <v>Vacio</v>
          </cell>
          <cell r="CC303" t="str">
            <v>Vacio</v>
          </cell>
          <cell r="CD303" t="str">
            <v>Vacio</v>
          </cell>
          <cell r="CE303" t="str">
            <v>Vacio</v>
          </cell>
          <cell r="CF303" t="str">
            <v>Vacio</v>
          </cell>
          <cell r="CG303" t="str">
            <v>Vacio</v>
          </cell>
          <cell r="CH303" t="str">
            <v>Vacio</v>
          </cell>
          <cell r="CI303" t="str">
            <v>Vacio</v>
          </cell>
          <cell r="CJ303" t="str">
            <v>Vacio</v>
          </cell>
          <cell r="CK303" t="str">
            <v>Vacio</v>
          </cell>
          <cell r="CL303" t="str">
            <v>Vacio</v>
          </cell>
          <cell r="CM303" t="str">
            <v>Vacio</v>
          </cell>
          <cell r="CN303" t="str">
            <v>Vacio</v>
          </cell>
          <cell r="CO303" t="str">
            <v>Vacio</v>
          </cell>
          <cell r="CP303" t="str">
            <v>Vacio</v>
          </cell>
          <cell r="CQ303" t="str">
            <v>Vacio</v>
          </cell>
          <cell r="CR303" t="str">
            <v>Vacio</v>
          </cell>
          <cell r="CS303" t="str">
            <v>Vacio</v>
          </cell>
          <cell r="CT303" t="str">
            <v>Vacio</v>
          </cell>
          <cell r="CU303" t="str">
            <v>Vacio</v>
          </cell>
          <cell r="CV303" t="str">
            <v>Vacio</v>
          </cell>
          <cell r="CW303" t="str">
            <v>Vacio</v>
          </cell>
        </row>
        <row r="304">
          <cell r="A304">
            <v>9122</v>
          </cell>
          <cell r="B304" t="str">
            <v>UNIVERSIDAD MANUELA BELTRAN-UMB-</v>
          </cell>
          <cell r="C304" t="str">
            <v>PRIVADA</v>
          </cell>
          <cell r="D304" t="str">
            <v>Universidad</v>
          </cell>
          <cell r="E304" t="str">
            <v>1735</v>
          </cell>
          <cell r="F304">
            <v>43402.369687500002</v>
          </cell>
          <cell r="G304">
            <v>293</v>
          </cell>
          <cell r="H304" t="str">
            <v>Validado Correctamente</v>
          </cell>
          <cell r="I304" t="str">
            <v>SI</v>
          </cell>
          <cell r="J304">
            <v>43402.389675925922</v>
          </cell>
          <cell r="K304">
            <v>293</v>
          </cell>
          <cell r="L304" t="str">
            <v>Validado Correctamente</v>
          </cell>
          <cell r="M304" t="str">
            <v>SI</v>
          </cell>
          <cell r="N304">
            <v>43402.34716435185</v>
          </cell>
          <cell r="O304">
            <v>217</v>
          </cell>
          <cell r="P304" t="str">
            <v>Validado Correctamente</v>
          </cell>
          <cell r="Q304" t="str">
            <v>SI</v>
          </cell>
          <cell r="R304">
            <v>43402.493622685186</v>
          </cell>
          <cell r="S304">
            <v>872</v>
          </cell>
          <cell r="T304" t="str">
            <v>Validado Correctamente</v>
          </cell>
          <cell r="U304" t="str">
            <v>SI</v>
          </cell>
          <cell r="V304">
            <v>43291.407870370371</v>
          </cell>
          <cell r="W304">
            <v>108</v>
          </cell>
          <cell r="X304" t="str">
            <v>Validado Correctamente</v>
          </cell>
          <cell r="Y304" t="str">
            <v>NO</v>
          </cell>
          <cell r="Z304" t="str">
            <v>Vacio</v>
          </cell>
          <cell r="AA304" t="str">
            <v>Vacio</v>
          </cell>
          <cell r="AB304" t="str">
            <v>Vacio</v>
          </cell>
          <cell r="AC304" t="str">
            <v>Vacio</v>
          </cell>
          <cell r="AD304">
            <v>43269.738391203704</v>
          </cell>
          <cell r="AE304">
            <v>1</v>
          </cell>
          <cell r="AF304" t="str">
            <v>Validado Correctamente</v>
          </cell>
          <cell r="AG304" t="str">
            <v>NO</v>
          </cell>
          <cell r="AH304">
            <v>43280.755474537036</v>
          </cell>
          <cell r="AI304">
            <v>114</v>
          </cell>
          <cell r="AJ304" t="str">
            <v>Validado Correctamente</v>
          </cell>
          <cell r="AK304" t="str">
            <v>NO</v>
          </cell>
          <cell r="AL304">
            <v>43267.494027777779</v>
          </cell>
          <cell r="AM304">
            <v>2</v>
          </cell>
          <cell r="AN304" t="str">
            <v>Validado Correctamente</v>
          </cell>
          <cell r="AO304" t="str">
            <v>NO</v>
          </cell>
          <cell r="AP304">
            <v>43280.614618055559</v>
          </cell>
          <cell r="AQ304">
            <v>1</v>
          </cell>
          <cell r="AR304" t="str">
            <v>Validado Correctamente</v>
          </cell>
          <cell r="AS304" t="str">
            <v>NO</v>
          </cell>
          <cell r="AT304">
            <v>43265.703935185185</v>
          </cell>
          <cell r="AU304">
            <v>4</v>
          </cell>
          <cell r="AV304" t="str">
            <v>Validado Correctamente</v>
          </cell>
          <cell r="AW304" t="str">
            <v>NO</v>
          </cell>
          <cell r="AX304">
            <v>43265.704004629632</v>
          </cell>
          <cell r="AY304">
            <v>3</v>
          </cell>
          <cell r="AZ304" t="str">
            <v>Validado Correctamente</v>
          </cell>
          <cell r="BA304" t="str">
            <v>NO</v>
          </cell>
          <cell r="BB304">
            <v>43342.423634259256</v>
          </cell>
          <cell r="BC304" t="str">
            <v>CARGUE 0</v>
          </cell>
          <cell r="BD304" t="str">
            <v>Cargue en cero</v>
          </cell>
          <cell r="BE304" t="str">
            <v>SI</v>
          </cell>
          <cell r="BF304">
            <v>43342.423842592594</v>
          </cell>
          <cell r="BG304" t="str">
            <v>CARGUE 0</v>
          </cell>
          <cell r="BH304" t="str">
            <v>Cargue en cero</v>
          </cell>
          <cell r="BI304" t="str">
            <v>SI</v>
          </cell>
          <cell r="BJ304">
            <v>43342.423981481479</v>
          </cell>
          <cell r="BK304" t="str">
            <v>CARGUE 0</v>
          </cell>
          <cell r="BL304" t="str">
            <v>Cargue en cero</v>
          </cell>
          <cell r="BM304" t="str">
            <v>SI</v>
          </cell>
          <cell r="BN304">
            <v>43265.700833333336</v>
          </cell>
          <cell r="BO304">
            <v>85</v>
          </cell>
          <cell r="BP304" t="str">
            <v>Validado Correctamente</v>
          </cell>
          <cell r="BQ304" t="str">
            <v>NO</v>
          </cell>
          <cell r="BR304">
            <v>43342.424189814818</v>
          </cell>
          <cell r="BS304" t="str">
            <v>CARGUE 0</v>
          </cell>
          <cell r="BT304" t="str">
            <v>Cargue en cero</v>
          </cell>
          <cell r="BU304" t="str">
            <v>SI</v>
          </cell>
          <cell r="BV304">
            <v>43266.728680555556</v>
          </cell>
          <cell r="BW304">
            <v>93</v>
          </cell>
          <cell r="BX304" t="str">
            <v>Validado Correctamente</v>
          </cell>
          <cell r="BY304" t="str">
            <v>NO</v>
          </cell>
          <cell r="BZ304">
            <v>43269.748043981483</v>
          </cell>
          <cell r="CA304">
            <v>15</v>
          </cell>
          <cell r="CB304" t="str">
            <v>Validado Correctamente</v>
          </cell>
          <cell r="CC304" t="str">
            <v>NO</v>
          </cell>
          <cell r="CD304">
            <v>43342.42324074074</v>
          </cell>
          <cell r="CE304" t="str">
            <v>CARGUE 0</v>
          </cell>
          <cell r="CF304" t="str">
            <v>Cargue en cero</v>
          </cell>
          <cell r="CG304" t="str">
            <v>SI</v>
          </cell>
          <cell r="CH304">
            <v>43264.420729166668</v>
          </cell>
          <cell r="CI304">
            <v>3</v>
          </cell>
          <cell r="CJ304" t="str">
            <v>Validado Correctamente</v>
          </cell>
          <cell r="CK304" t="str">
            <v>NO</v>
          </cell>
          <cell r="CL304">
            <v>43281.490995370368</v>
          </cell>
          <cell r="CM304">
            <v>7</v>
          </cell>
          <cell r="CN304" t="str">
            <v>Validado Correctamente</v>
          </cell>
          <cell r="CO304" t="str">
            <v>Vacio</v>
          </cell>
          <cell r="CP304">
            <v>43263.778379629628</v>
          </cell>
          <cell r="CQ304">
            <v>9</v>
          </cell>
          <cell r="CR304" t="str">
            <v>Validado Correctamente</v>
          </cell>
          <cell r="CS304" t="str">
            <v>NO</v>
          </cell>
          <cell r="CT304">
            <v>43263.778425925928</v>
          </cell>
          <cell r="CU304">
            <v>1</v>
          </cell>
          <cell r="CV304" t="str">
            <v>Validado Correctamente</v>
          </cell>
          <cell r="CW304" t="str">
            <v>NO</v>
          </cell>
        </row>
        <row r="305">
          <cell r="A305">
            <v>9124</v>
          </cell>
          <cell r="B305" t="str">
            <v>FUNDACION TECNOLOGICA RURAL COREDI - FUNTEC</v>
          </cell>
          <cell r="C305" t="str">
            <v>PRIVADA</v>
          </cell>
          <cell r="D305" t="str">
            <v>Institución Tecnológica</v>
          </cell>
          <cell r="E305" t="str">
            <v>Vacio</v>
          </cell>
          <cell r="F305" t="str">
            <v>Vacio</v>
          </cell>
          <cell r="G305" t="str">
            <v>Vacio</v>
          </cell>
          <cell r="H305" t="str">
            <v>Vacio</v>
          </cell>
          <cell r="I305" t="str">
            <v>Vacio</v>
          </cell>
          <cell r="J305" t="str">
            <v>Vacio</v>
          </cell>
          <cell r="K305" t="str">
            <v>Vacio</v>
          </cell>
          <cell r="L305" t="str">
            <v>Vacio</v>
          </cell>
          <cell r="M305" t="str">
            <v>Vacio</v>
          </cell>
          <cell r="N305" t="str">
            <v>Vacio</v>
          </cell>
          <cell r="O305" t="str">
            <v>Vacio</v>
          </cell>
          <cell r="P305" t="str">
            <v>Vacio</v>
          </cell>
          <cell r="Q305" t="str">
            <v>Vacio</v>
          </cell>
          <cell r="R305" t="str">
            <v>Vacio</v>
          </cell>
          <cell r="S305" t="str">
            <v>Vacio</v>
          </cell>
          <cell r="T305" t="str">
            <v>Vacio</v>
          </cell>
          <cell r="U305" t="str">
            <v>Vacio</v>
          </cell>
          <cell r="V305" t="str">
            <v>Vacio</v>
          </cell>
          <cell r="W305" t="str">
            <v>Vacio</v>
          </cell>
          <cell r="X305" t="str">
            <v>Vacio</v>
          </cell>
          <cell r="Y305" t="str">
            <v>Vacio</v>
          </cell>
          <cell r="Z305" t="str">
            <v>Vacio</v>
          </cell>
          <cell r="AA305" t="str">
            <v>Vacio</v>
          </cell>
          <cell r="AB305" t="str">
            <v>Vacio</v>
          </cell>
          <cell r="AC305" t="str">
            <v>Vacio</v>
          </cell>
          <cell r="AD305" t="str">
            <v>Vacio</v>
          </cell>
          <cell r="AE305" t="str">
            <v>Vacio</v>
          </cell>
          <cell r="AF305" t="str">
            <v>Vacio</v>
          </cell>
          <cell r="AG305" t="str">
            <v>Vacio</v>
          </cell>
          <cell r="AH305" t="str">
            <v>Vacio</v>
          </cell>
          <cell r="AI305" t="str">
            <v>Vacio</v>
          </cell>
          <cell r="AJ305" t="str">
            <v>Vacio</v>
          </cell>
          <cell r="AK305" t="str">
            <v>Vacio</v>
          </cell>
          <cell r="AL305" t="str">
            <v>Vacio</v>
          </cell>
          <cell r="AM305" t="str">
            <v>Vacio</v>
          </cell>
          <cell r="AN305" t="str">
            <v>Vacio</v>
          </cell>
          <cell r="AO305" t="str">
            <v>Vacio</v>
          </cell>
          <cell r="AP305" t="str">
            <v>Vacio</v>
          </cell>
          <cell r="AQ305" t="str">
            <v>Vacio</v>
          </cell>
          <cell r="AR305" t="str">
            <v>Vacio</v>
          </cell>
          <cell r="AS305" t="str">
            <v>Vacio</v>
          </cell>
          <cell r="AT305" t="str">
            <v>Vacio</v>
          </cell>
          <cell r="AU305" t="str">
            <v>Vacio</v>
          </cell>
          <cell r="AV305" t="str">
            <v>Vacio</v>
          </cell>
          <cell r="AW305" t="str">
            <v>Vacio</v>
          </cell>
          <cell r="AX305" t="str">
            <v>Vacio</v>
          </cell>
          <cell r="AY305" t="str">
            <v>Vacio</v>
          </cell>
          <cell r="AZ305" t="str">
            <v>Vacio</v>
          </cell>
          <cell r="BA305" t="str">
            <v>Vacio</v>
          </cell>
          <cell r="BB305" t="str">
            <v>Vacio</v>
          </cell>
          <cell r="BC305" t="str">
            <v>Vacio</v>
          </cell>
          <cell r="BD305" t="str">
            <v>Vacio</v>
          </cell>
          <cell r="BE305" t="str">
            <v>Vacio</v>
          </cell>
          <cell r="BF305" t="str">
            <v>Vacio</v>
          </cell>
          <cell r="BG305" t="str">
            <v>Vacio</v>
          </cell>
          <cell r="BH305" t="str">
            <v>Vacio</v>
          </cell>
          <cell r="BI305" t="str">
            <v>Vacio</v>
          </cell>
          <cell r="BJ305" t="str">
            <v>Vacio</v>
          </cell>
          <cell r="BK305" t="str">
            <v>Vacio</v>
          </cell>
          <cell r="BL305" t="str">
            <v>Vacio</v>
          </cell>
          <cell r="BM305" t="str">
            <v>Vacio</v>
          </cell>
          <cell r="BN305" t="str">
            <v>Vacio</v>
          </cell>
          <cell r="BO305" t="str">
            <v>Vacio</v>
          </cell>
          <cell r="BP305" t="str">
            <v>Vacio</v>
          </cell>
          <cell r="BQ305" t="str">
            <v>Vacio</v>
          </cell>
          <cell r="BR305" t="str">
            <v>Vacio</v>
          </cell>
          <cell r="BS305" t="str">
            <v>Vacio</v>
          </cell>
          <cell r="BT305" t="str">
            <v>Vacio</v>
          </cell>
          <cell r="BU305" t="str">
            <v>Vacio</v>
          </cell>
          <cell r="BV305" t="str">
            <v>Vacio</v>
          </cell>
          <cell r="BW305" t="str">
            <v>Vacio</v>
          </cell>
          <cell r="BX305" t="str">
            <v>Validado con Errores</v>
          </cell>
          <cell r="BY305" t="str">
            <v>Vacio</v>
          </cell>
          <cell r="BZ305" t="str">
            <v>Vacio</v>
          </cell>
          <cell r="CA305" t="str">
            <v>Vacio</v>
          </cell>
          <cell r="CB305" t="str">
            <v>Vacio</v>
          </cell>
          <cell r="CC305" t="str">
            <v>Vacio</v>
          </cell>
          <cell r="CD305" t="str">
            <v>Vacio</v>
          </cell>
          <cell r="CE305" t="str">
            <v>Vacio</v>
          </cell>
          <cell r="CF305" t="str">
            <v>Vacio</v>
          </cell>
          <cell r="CG305" t="str">
            <v>Vacio</v>
          </cell>
          <cell r="CH305" t="str">
            <v>Vacio</v>
          </cell>
          <cell r="CI305" t="str">
            <v>Vacio</v>
          </cell>
          <cell r="CJ305" t="str">
            <v>Vacio</v>
          </cell>
          <cell r="CK305" t="str">
            <v>Vacio</v>
          </cell>
          <cell r="CL305" t="str">
            <v>Vacio</v>
          </cell>
          <cell r="CM305" t="str">
            <v>Vacio</v>
          </cell>
          <cell r="CN305" t="str">
            <v>Vacio</v>
          </cell>
          <cell r="CO305" t="str">
            <v>Vacio</v>
          </cell>
          <cell r="CP305" t="str">
            <v>Vacio</v>
          </cell>
          <cell r="CQ305" t="str">
            <v>Vacio</v>
          </cell>
          <cell r="CR305" t="str">
            <v>Vacio</v>
          </cell>
          <cell r="CS305" t="str">
            <v>Vacio</v>
          </cell>
          <cell r="CT305" t="str">
            <v>Vacio</v>
          </cell>
          <cell r="CU305" t="str">
            <v>Vacio</v>
          </cell>
          <cell r="CV305" t="str">
            <v>Vacio</v>
          </cell>
          <cell r="CW305" t="str">
            <v>Vacio</v>
          </cell>
        </row>
        <row r="306">
          <cell r="A306">
            <v>9125</v>
          </cell>
          <cell r="B306" t="str">
            <v>UNIVERSIDAD DE ANTIOQUIA</v>
          </cell>
          <cell r="C306" t="str">
            <v>PUBLICA</v>
          </cell>
          <cell r="D306" t="str">
            <v>Universidad</v>
          </cell>
          <cell r="E306" t="str">
            <v>1201</v>
          </cell>
          <cell r="F306">
            <v>43175.616643518515</v>
          </cell>
          <cell r="G306">
            <v>38</v>
          </cell>
          <cell r="H306" t="str">
            <v>Validado Correctamente</v>
          </cell>
          <cell r="I306" t="str">
            <v>NO</v>
          </cell>
          <cell r="J306">
            <v>43176.407939814817</v>
          </cell>
          <cell r="K306">
            <v>3</v>
          </cell>
          <cell r="L306" t="str">
            <v>Validado Correctamente</v>
          </cell>
          <cell r="M306" t="str">
            <v>NO</v>
          </cell>
          <cell r="N306">
            <v>43281.979837962965</v>
          </cell>
          <cell r="O306" t="str">
            <v>CARGUE 0</v>
          </cell>
          <cell r="P306" t="str">
            <v>Cargue en cero</v>
          </cell>
          <cell r="Q306" t="str">
            <v>Vacio</v>
          </cell>
          <cell r="R306">
            <v>43202.562002314815</v>
          </cell>
          <cell r="S306">
            <v>18</v>
          </cell>
          <cell r="T306" t="str">
            <v>Validado Correctamente</v>
          </cell>
          <cell r="U306" t="str">
            <v>NO</v>
          </cell>
          <cell r="V306">
            <v>43292.596296296295</v>
          </cell>
          <cell r="W306">
            <v>6</v>
          </cell>
          <cell r="X306" t="str">
            <v>Validado Correctamente</v>
          </cell>
          <cell r="Y306" t="str">
            <v>NO</v>
          </cell>
          <cell r="Z306">
            <v>42990.374675925923</v>
          </cell>
          <cell r="AA306">
            <v>3</v>
          </cell>
          <cell r="AB306" t="str">
            <v>Validado Correctamente</v>
          </cell>
          <cell r="AC306" t="str">
            <v>NO</v>
          </cell>
          <cell r="AD306">
            <v>43281.849710648145</v>
          </cell>
          <cell r="AE306">
            <v>1</v>
          </cell>
          <cell r="AF306" t="str">
            <v>Validado Correctamente</v>
          </cell>
          <cell r="AG306" t="str">
            <v>Vacio</v>
          </cell>
          <cell r="AH306">
            <v>43280.649861111109</v>
          </cell>
          <cell r="AI306">
            <v>40</v>
          </cell>
          <cell r="AJ306" t="str">
            <v>Validado Correctamente</v>
          </cell>
          <cell r="AK306" t="str">
            <v>NO</v>
          </cell>
          <cell r="AL306">
            <v>43276.390115740738</v>
          </cell>
          <cell r="AM306" t="str">
            <v>CARGUE 0</v>
          </cell>
          <cell r="AN306" t="str">
            <v>Cargue en cero</v>
          </cell>
          <cell r="AO306" t="str">
            <v>NO</v>
          </cell>
          <cell r="AP306">
            <v>43276.390023148146</v>
          </cell>
          <cell r="AQ306" t="str">
            <v>CARGUE 0</v>
          </cell>
          <cell r="AR306" t="str">
            <v>Cargue en cero</v>
          </cell>
          <cell r="AS306" t="str">
            <v>NO</v>
          </cell>
          <cell r="AT306">
            <v>43276.390081018515</v>
          </cell>
          <cell r="AU306" t="str">
            <v>CARGUE 0</v>
          </cell>
          <cell r="AV306" t="str">
            <v>Cargue en cero</v>
          </cell>
          <cell r="AW306" t="str">
            <v>NO</v>
          </cell>
          <cell r="AX306">
            <v>43276.390162037038</v>
          </cell>
          <cell r="AY306" t="str">
            <v>CARGUE 0</v>
          </cell>
          <cell r="AZ306" t="str">
            <v>Cargue en cero</v>
          </cell>
          <cell r="BA306" t="str">
            <v>NO</v>
          </cell>
          <cell r="BB306">
            <v>43276.390196759261</v>
          </cell>
          <cell r="BC306" t="str">
            <v>CARGUE 0</v>
          </cell>
          <cell r="BD306" t="str">
            <v>Cargue en cero</v>
          </cell>
          <cell r="BE306" t="str">
            <v>NO</v>
          </cell>
          <cell r="BF306">
            <v>43276.390231481484</v>
          </cell>
          <cell r="BG306" t="str">
            <v>CARGUE 0</v>
          </cell>
          <cell r="BH306" t="str">
            <v>Cargue en cero</v>
          </cell>
          <cell r="BI306" t="str">
            <v>NO</v>
          </cell>
          <cell r="BJ306">
            <v>43276.390277777777</v>
          </cell>
          <cell r="BK306" t="str">
            <v>CARGUE 0</v>
          </cell>
          <cell r="BL306" t="str">
            <v>Cargue en cero</v>
          </cell>
          <cell r="BM306" t="str">
            <v>NO</v>
          </cell>
          <cell r="BN306">
            <v>43276.389988425923</v>
          </cell>
          <cell r="BO306" t="str">
            <v>CARGUE 0</v>
          </cell>
          <cell r="BP306" t="str">
            <v>Cargue en cero</v>
          </cell>
          <cell r="BQ306" t="str">
            <v>NO</v>
          </cell>
          <cell r="BR306">
            <v>43281.878750000003</v>
          </cell>
          <cell r="BS306" t="str">
            <v>CARGUE 0</v>
          </cell>
          <cell r="BT306" t="str">
            <v>Cargue en cero</v>
          </cell>
          <cell r="BU306" t="str">
            <v>Vacio</v>
          </cell>
          <cell r="BV306" t="str">
            <v>Vacio</v>
          </cell>
          <cell r="BW306" t="str">
            <v>Vacio</v>
          </cell>
          <cell r="BX306" t="str">
            <v>Vacio</v>
          </cell>
          <cell r="BY306" t="str">
            <v>Vacio</v>
          </cell>
          <cell r="BZ306">
            <v>43281.878530092596</v>
          </cell>
          <cell r="CA306" t="str">
            <v>CARGUE 0</v>
          </cell>
          <cell r="CB306" t="str">
            <v>Cargue en cero</v>
          </cell>
          <cell r="CC306" t="str">
            <v>Vacio</v>
          </cell>
          <cell r="CD306">
            <v>43281.878483796296</v>
          </cell>
          <cell r="CE306" t="str">
            <v>CARGUE 0</v>
          </cell>
          <cell r="CF306" t="str">
            <v>Cargue en cero</v>
          </cell>
          <cell r="CG306" t="str">
            <v>Vacio</v>
          </cell>
          <cell r="CH306">
            <v>43281.878449074073</v>
          </cell>
          <cell r="CI306" t="str">
            <v>CARGUE 0</v>
          </cell>
          <cell r="CJ306" t="str">
            <v>Cargue en cero</v>
          </cell>
          <cell r="CK306" t="str">
            <v>Vacio</v>
          </cell>
          <cell r="CL306">
            <v>43281.878576388888</v>
          </cell>
          <cell r="CM306" t="str">
            <v>CARGUE 0</v>
          </cell>
          <cell r="CN306" t="str">
            <v>Cargue en cero</v>
          </cell>
          <cell r="CO306" t="str">
            <v>Vacio</v>
          </cell>
          <cell r="CP306">
            <v>43281.878564814811</v>
          </cell>
          <cell r="CQ306" t="str">
            <v>CARGUE 0</v>
          </cell>
          <cell r="CR306" t="str">
            <v>Cargue en cero</v>
          </cell>
          <cell r="CS306" t="str">
            <v>Vacio</v>
          </cell>
          <cell r="CT306">
            <v>43281.878645833334</v>
          </cell>
          <cell r="CU306" t="str">
            <v>CARGUE 0</v>
          </cell>
          <cell r="CV306" t="str">
            <v>Cargue en cero</v>
          </cell>
          <cell r="CW306" t="str">
            <v>Vacio</v>
          </cell>
        </row>
        <row r="307">
          <cell r="A307">
            <v>9126</v>
          </cell>
          <cell r="B307" t="str">
            <v>CORPORACION TECNOLOGICA INDOAMERICA</v>
          </cell>
          <cell r="C307" t="str">
            <v>PRIVADA</v>
          </cell>
          <cell r="D307" t="str">
            <v>Institución Tecnológica</v>
          </cell>
          <cell r="E307" t="str">
            <v>Vacio</v>
          </cell>
          <cell r="F307">
            <v>43276.71234953704</v>
          </cell>
          <cell r="G307">
            <v>109</v>
          </cell>
          <cell r="H307" t="str">
            <v>Validado Correctamente</v>
          </cell>
          <cell r="I307" t="str">
            <v>NO</v>
          </cell>
          <cell r="J307">
            <v>43276.713530092595</v>
          </cell>
          <cell r="K307">
            <v>109</v>
          </cell>
          <cell r="L307" t="str">
            <v>Validado Correctamente</v>
          </cell>
          <cell r="M307" t="str">
            <v>NO</v>
          </cell>
          <cell r="N307">
            <v>43276.790555555555</v>
          </cell>
          <cell r="O307">
            <v>109</v>
          </cell>
          <cell r="P307" t="str">
            <v>Validado Correctamente</v>
          </cell>
          <cell r="Q307" t="str">
            <v>NO</v>
          </cell>
          <cell r="R307">
            <v>43342.596342592595</v>
          </cell>
          <cell r="S307">
            <v>401</v>
          </cell>
          <cell r="T307" t="str">
            <v>Validado Correctamente</v>
          </cell>
          <cell r="U307" t="str">
            <v>SI</v>
          </cell>
          <cell r="V307">
            <v>43276.455416666664</v>
          </cell>
          <cell r="W307" t="str">
            <v>CARGUE 0</v>
          </cell>
          <cell r="X307" t="str">
            <v>Validado Correctamente</v>
          </cell>
          <cell r="Y307" t="str">
            <v>NO</v>
          </cell>
          <cell r="Z307">
            <v>42989.510659722226</v>
          </cell>
          <cell r="AA307">
            <v>7</v>
          </cell>
          <cell r="AB307" t="str">
            <v>Validado Correctamente</v>
          </cell>
          <cell r="AC307" t="str">
            <v>NO</v>
          </cell>
          <cell r="AD307">
            <v>43280.410486111112</v>
          </cell>
          <cell r="AE307">
            <v>1</v>
          </cell>
          <cell r="AF307" t="str">
            <v>Validado Correctamente</v>
          </cell>
          <cell r="AG307" t="str">
            <v>NO</v>
          </cell>
          <cell r="AH307">
            <v>43277.756620370368</v>
          </cell>
          <cell r="AI307">
            <v>20</v>
          </cell>
          <cell r="AJ307" t="str">
            <v>Validado Correctamente</v>
          </cell>
          <cell r="AK307" t="str">
            <v>NO</v>
          </cell>
          <cell r="AL307">
            <v>43279.660254629627</v>
          </cell>
          <cell r="AM307" t="str">
            <v>CARGUE 0</v>
          </cell>
          <cell r="AN307" t="str">
            <v>Cargue en cero</v>
          </cell>
          <cell r="AO307" t="str">
            <v>NO</v>
          </cell>
          <cell r="AP307">
            <v>43279.660115740742</v>
          </cell>
          <cell r="AQ307" t="str">
            <v>CARGUE 0</v>
          </cell>
          <cell r="AR307" t="str">
            <v>Cargue en cero</v>
          </cell>
          <cell r="AS307" t="str">
            <v>NO</v>
          </cell>
          <cell r="AT307">
            <v>43279.660196759258</v>
          </cell>
          <cell r="AU307" t="str">
            <v>CARGUE 0</v>
          </cell>
          <cell r="AV307" t="str">
            <v>Cargue en cero</v>
          </cell>
          <cell r="AW307" t="str">
            <v>NO</v>
          </cell>
          <cell r="AX307">
            <v>43279.660324074073</v>
          </cell>
          <cell r="AY307" t="str">
            <v>CARGUE 0</v>
          </cell>
          <cell r="AZ307" t="str">
            <v>Cargue en cero</v>
          </cell>
          <cell r="BA307" t="str">
            <v>NO</v>
          </cell>
          <cell r="BB307">
            <v>43279.660381944443</v>
          </cell>
          <cell r="BC307" t="str">
            <v>CARGUE 0</v>
          </cell>
          <cell r="BD307" t="str">
            <v>Cargue en cero</v>
          </cell>
          <cell r="BE307" t="str">
            <v>NO</v>
          </cell>
          <cell r="BF307">
            <v>43279.660428240742</v>
          </cell>
          <cell r="BG307" t="str">
            <v>CARGUE 0</v>
          </cell>
          <cell r="BH307" t="str">
            <v>Cargue en cero</v>
          </cell>
          <cell r="BI307" t="str">
            <v>NO</v>
          </cell>
          <cell r="BJ307">
            <v>43279.660474537035</v>
          </cell>
          <cell r="BK307" t="str">
            <v>CARGUE 0</v>
          </cell>
          <cell r="BL307" t="str">
            <v>Cargue en cero</v>
          </cell>
          <cell r="BM307" t="str">
            <v>NO</v>
          </cell>
          <cell r="BN307">
            <v>43279.660046296296</v>
          </cell>
          <cell r="BO307" t="str">
            <v>CARGUE 0</v>
          </cell>
          <cell r="BP307" t="str">
            <v>Cargue en cero</v>
          </cell>
          <cell r="BQ307" t="str">
            <v>NO</v>
          </cell>
          <cell r="BR307" t="str">
            <v>Vacio</v>
          </cell>
          <cell r="BS307" t="str">
            <v>Vacio</v>
          </cell>
          <cell r="BT307" t="str">
            <v>Vacio</v>
          </cell>
          <cell r="BU307" t="str">
            <v>Vacio</v>
          </cell>
          <cell r="BV307">
            <v>43280.410439814812</v>
          </cell>
          <cell r="BW307">
            <v>21</v>
          </cell>
          <cell r="BX307" t="str">
            <v>Validado Correctamente</v>
          </cell>
          <cell r="BY307" t="str">
            <v>NO</v>
          </cell>
          <cell r="BZ307" t="str">
            <v>Vacio</v>
          </cell>
          <cell r="CA307" t="str">
            <v>Vacio</v>
          </cell>
          <cell r="CB307" t="str">
            <v>Vacio</v>
          </cell>
          <cell r="CC307" t="str">
            <v>Vacio</v>
          </cell>
          <cell r="CD307" t="str">
            <v>Vacio</v>
          </cell>
          <cell r="CE307" t="str">
            <v>Vacio</v>
          </cell>
          <cell r="CF307" t="str">
            <v>Vacio</v>
          </cell>
          <cell r="CG307" t="str">
            <v>Vacio</v>
          </cell>
          <cell r="CH307">
            <v>43279.665949074071</v>
          </cell>
          <cell r="CI307">
            <v>2</v>
          </cell>
          <cell r="CJ307" t="str">
            <v>Validado Correctamente</v>
          </cell>
          <cell r="CK307" t="str">
            <v>NO</v>
          </cell>
          <cell r="CL307" t="str">
            <v>Vacio</v>
          </cell>
          <cell r="CM307" t="str">
            <v>Vacio</v>
          </cell>
          <cell r="CN307" t="str">
            <v>Vacio</v>
          </cell>
          <cell r="CO307" t="str">
            <v>Vacio</v>
          </cell>
          <cell r="CP307">
            <v>43279.672939814816</v>
          </cell>
          <cell r="CQ307">
            <v>3</v>
          </cell>
          <cell r="CR307" t="str">
            <v>Validado Correctamente</v>
          </cell>
          <cell r="CS307" t="str">
            <v>NO</v>
          </cell>
          <cell r="CT307">
            <v>43281.524594907409</v>
          </cell>
          <cell r="CU307">
            <v>0</v>
          </cell>
          <cell r="CV307" t="str">
            <v>Validado Correctamente</v>
          </cell>
          <cell r="CW307" t="str">
            <v>Vacio</v>
          </cell>
        </row>
        <row r="308">
          <cell r="A308">
            <v>9127</v>
          </cell>
          <cell r="B308" t="str">
            <v>CORPORACION UNIVERSITARIA DE SABANETA - UNISABANETA</v>
          </cell>
          <cell r="C308" t="str">
            <v>PRIVADA</v>
          </cell>
          <cell r="D308" t="str">
            <v>Institución Universitaria/Escuela Tecnológica</v>
          </cell>
          <cell r="E308" t="str">
            <v>Vacio</v>
          </cell>
          <cell r="F308">
            <v>43265.639456018522</v>
          </cell>
          <cell r="G308">
            <v>160</v>
          </cell>
          <cell r="H308" t="str">
            <v>Validado Correctamente</v>
          </cell>
          <cell r="I308" t="str">
            <v>NO</v>
          </cell>
          <cell r="J308">
            <v>43265.681655092594</v>
          </cell>
          <cell r="K308">
            <v>139</v>
          </cell>
          <cell r="L308" t="str">
            <v>Validado Correctamente</v>
          </cell>
          <cell r="M308" t="str">
            <v>NO</v>
          </cell>
          <cell r="N308">
            <v>43265.723368055558</v>
          </cell>
          <cell r="O308">
            <v>139</v>
          </cell>
          <cell r="P308" t="str">
            <v>Validado Correctamente</v>
          </cell>
          <cell r="Q308" t="str">
            <v>NO</v>
          </cell>
          <cell r="R308">
            <v>43265.77443287037</v>
          </cell>
          <cell r="S308">
            <v>1517</v>
          </cell>
          <cell r="T308" t="str">
            <v>Validado Correctamente</v>
          </cell>
          <cell r="U308" t="str">
            <v>NO</v>
          </cell>
          <cell r="V308">
            <v>43271.370081018518</v>
          </cell>
          <cell r="W308">
            <v>172</v>
          </cell>
          <cell r="X308" t="str">
            <v>Validado Correctamente</v>
          </cell>
          <cell r="Y308" t="str">
            <v>NO</v>
          </cell>
          <cell r="Z308" t="str">
            <v>Vacio</v>
          </cell>
          <cell r="AA308" t="str">
            <v>Vacio</v>
          </cell>
          <cell r="AB308" t="str">
            <v>Vacio</v>
          </cell>
          <cell r="AC308" t="str">
            <v>Vacio</v>
          </cell>
          <cell r="AD308">
            <v>43267.462719907409</v>
          </cell>
          <cell r="AE308">
            <v>1</v>
          </cell>
          <cell r="AF308" t="str">
            <v>Validado Correctamente</v>
          </cell>
          <cell r="AG308" t="str">
            <v>NO</v>
          </cell>
          <cell r="AH308">
            <v>43265.356111111112</v>
          </cell>
          <cell r="AI308">
            <v>128</v>
          </cell>
          <cell r="AJ308" t="str">
            <v>Validado Correctamente</v>
          </cell>
          <cell r="AK308" t="str">
            <v>NO</v>
          </cell>
          <cell r="AL308">
            <v>43251.347557870373</v>
          </cell>
          <cell r="AM308" t="str">
            <v>CARGUE 0</v>
          </cell>
          <cell r="AN308" t="str">
            <v>Cargue en cero</v>
          </cell>
          <cell r="AO308" t="str">
            <v>NO</v>
          </cell>
          <cell r="AP308">
            <v>43264.694803240738</v>
          </cell>
          <cell r="AQ308">
            <v>1</v>
          </cell>
          <cell r="AR308" t="str">
            <v>Validado Correctamente</v>
          </cell>
          <cell r="AS308" t="str">
            <v>NO</v>
          </cell>
          <cell r="AT308">
            <v>43264.684027777781</v>
          </cell>
          <cell r="AU308">
            <v>3</v>
          </cell>
          <cell r="AV308" t="str">
            <v>Validado Correctamente</v>
          </cell>
          <cell r="AW308" t="str">
            <v>NO</v>
          </cell>
          <cell r="AX308">
            <v>43251.348460648151</v>
          </cell>
          <cell r="AY308" t="str">
            <v>CARGUE 0</v>
          </cell>
          <cell r="AZ308" t="str">
            <v>Cargue en cero</v>
          </cell>
          <cell r="BA308" t="str">
            <v>NO</v>
          </cell>
          <cell r="BB308">
            <v>43251.348946759259</v>
          </cell>
          <cell r="BC308" t="str">
            <v>CARGUE 0</v>
          </cell>
          <cell r="BD308" t="str">
            <v>Cargue en cero</v>
          </cell>
          <cell r="BE308" t="str">
            <v>NO</v>
          </cell>
          <cell r="BF308">
            <v>43251.349537037036</v>
          </cell>
          <cell r="BG308" t="str">
            <v>CARGUE 0</v>
          </cell>
          <cell r="BH308" t="str">
            <v>Cargue en cero</v>
          </cell>
          <cell r="BI308" t="str">
            <v>NO</v>
          </cell>
          <cell r="BJ308">
            <v>43251.349780092591</v>
          </cell>
          <cell r="BK308" t="str">
            <v>CARGUE 0</v>
          </cell>
          <cell r="BL308" t="str">
            <v>Cargue en cero</v>
          </cell>
          <cell r="BM308" t="str">
            <v>NO</v>
          </cell>
          <cell r="BN308">
            <v>43264.394375000003</v>
          </cell>
          <cell r="BO308" t="str">
            <v>CARGUE 0</v>
          </cell>
          <cell r="BP308" t="str">
            <v>Cargue en cero</v>
          </cell>
          <cell r="BQ308" t="str">
            <v>NO</v>
          </cell>
          <cell r="BR308">
            <v>43270.483263888891</v>
          </cell>
          <cell r="BS308">
            <v>16</v>
          </cell>
          <cell r="BT308" t="str">
            <v>Validado Correctamente</v>
          </cell>
          <cell r="BU308" t="str">
            <v>NO</v>
          </cell>
          <cell r="BV308">
            <v>43266.38082175926</v>
          </cell>
          <cell r="BW308">
            <v>8</v>
          </cell>
          <cell r="BX308" t="str">
            <v>Validado Correctamente</v>
          </cell>
          <cell r="BY308" t="str">
            <v>NO</v>
          </cell>
          <cell r="BZ308">
            <v>43269.362708333334</v>
          </cell>
          <cell r="CA308">
            <v>7</v>
          </cell>
          <cell r="CB308" t="str">
            <v>Validado Correctamente</v>
          </cell>
          <cell r="CC308" t="str">
            <v>NO</v>
          </cell>
          <cell r="CD308">
            <v>43273.423784722225</v>
          </cell>
          <cell r="CE308" t="str">
            <v>CARGUE 0</v>
          </cell>
          <cell r="CF308" t="str">
            <v>Cargue en cero</v>
          </cell>
          <cell r="CG308" t="str">
            <v>NO</v>
          </cell>
          <cell r="CH308">
            <v>43266.338043981479</v>
          </cell>
          <cell r="CI308" t="str">
            <v>CARGUE 0</v>
          </cell>
          <cell r="CJ308" t="str">
            <v>Cargue en cero</v>
          </cell>
          <cell r="CK308" t="str">
            <v>NO</v>
          </cell>
          <cell r="CL308">
            <v>43273.340833333335</v>
          </cell>
          <cell r="CM308" t="str">
            <v>CARGUE 0</v>
          </cell>
          <cell r="CN308" t="str">
            <v>Cargue en cero</v>
          </cell>
          <cell r="CO308" t="str">
            <v>NO</v>
          </cell>
          <cell r="CP308">
            <v>43266.337858796294</v>
          </cell>
          <cell r="CQ308" t="str">
            <v>CARGUE 0</v>
          </cell>
          <cell r="CR308" t="str">
            <v>Cargue en cero</v>
          </cell>
          <cell r="CS308" t="str">
            <v>NO</v>
          </cell>
          <cell r="CT308">
            <v>43265.611388888887</v>
          </cell>
          <cell r="CU308">
            <v>0</v>
          </cell>
          <cell r="CV308" t="str">
            <v>Validado Correctamente</v>
          </cell>
          <cell r="CW308" t="str">
            <v>NO</v>
          </cell>
        </row>
        <row r="309">
          <cell r="A309">
            <v>9128</v>
          </cell>
          <cell r="B309" t="str">
            <v>LCI - FUNDACION TECNOLOGICA</v>
          </cell>
          <cell r="C309" t="str">
            <v>PRIVADA</v>
          </cell>
          <cell r="D309" t="str">
            <v>Institución Tecnológica</v>
          </cell>
          <cell r="E309" t="str">
            <v>Vacio</v>
          </cell>
          <cell r="F309">
            <v>43263.438252314816</v>
          </cell>
          <cell r="G309">
            <v>170</v>
          </cell>
          <cell r="H309" t="str">
            <v>Validado Correctamente</v>
          </cell>
          <cell r="I309" t="str">
            <v>NO</v>
          </cell>
          <cell r="J309">
            <v>43263.451805555553</v>
          </cell>
          <cell r="K309">
            <v>170</v>
          </cell>
          <cell r="L309" t="str">
            <v>Validado Correctamente</v>
          </cell>
          <cell r="M309" t="str">
            <v>NO</v>
          </cell>
          <cell r="N309">
            <v>43263.464999999997</v>
          </cell>
          <cell r="O309">
            <v>172</v>
          </cell>
          <cell r="P309" t="str">
            <v>Validado Correctamente</v>
          </cell>
          <cell r="Q309" t="str">
            <v>NO</v>
          </cell>
          <cell r="R309">
            <v>43378.555949074071</v>
          </cell>
          <cell r="S309">
            <v>889</v>
          </cell>
          <cell r="T309" t="str">
            <v>Validado Correctamente</v>
          </cell>
          <cell r="U309" t="str">
            <v>SI</v>
          </cell>
          <cell r="V309">
            <v>43271.626608796294</v>
          </cell>
          <cell r="W309">
            <v>122</v>
          </cell>
          <cell r="X309" t="str">
            <v>Validado Correctamente</v>
          </cell>
          <cell r="Y309" t="str">
            <v>NO</v>
          </cell>
          <cell r="Z309" t="str">
            <v>Vacio</v>
          </cell>
          <cell r="AA309" t="str">
            <v>Vacio</v>
          </cell>
          <cell r="AB309" t="str">
            <v>Vacio</v>
          </cell>
          <cell r="AC309" t="str">
            <v>Vacio</v>
          </cell>
          <cell r="AD309" t="str">
            <v>Vacio</v>
          </cell>
          <cell r="AE309" t="str">
            <v>Vacio</v>
          </cell>
          <cell r="AF309" t="str">
            <v>Vacio</v>
          </cell>
          <cell r="AG309" t="str">
            <v>Vacio</v>
          </cell>
          <cell r="AH309">
            <v>43349.693449074075</v>
          </cell>
          <cell r="AI309">
            <v>200</v>
          </cell>
          <cell r="AJ309" t="str">
            <v>Validado Correctamente</v>
          </cell>
          <cell r="AK309" t="str">
            <v>SI</v>
          </cell>
          <cell r="AL309" t="str">
            <v>Vacio</v>
          </cell>
          <cell r="AM309" t="str">
            <v>Vacio</v>
          </cell>
          <cell r="AN309" t="str">
            <v>Vacio</v>
          </cell>
          <cell r="AO309" t="str">
            <v>Vacio</v>
          </cell>
          <cell r="AP309" t="str">
            <v>Vacio</v>
          </cell>
          <cell r="AQ309" t="str">
            <v>Vacio</v>
          </cell>
          <cell r="AR309" t="str">
            <v>Vacio</v>
          </cell>
          <cell r="AS309" t="str">
            <v>Vacio</v>
          </cell>
          <cell r="AT309" t="str">
            <v>Vacio</v>
          </cell>
          <cell r="AU309" t="str">
            <v>Vacio</v>
          </cell>
          <cell r="AV309" t="str">
            <v>Vacio</v>
          </cell>
          <cell r="AW309" t="str">
            <v>Vacio</v>
          </cell>
          <cell r="AX309" t="str">
            <v>Vacio</v>
          </cell>
          <cell r="AY309" t="str">
            <v>Vacio</v>
          </cell>
          <cell r="AZ309" t="str">
            <v>Vacio</v>
          </cell>
          <cell r="BA309" t="str">
            <v>Vacio</v>
          </cell>
          <cell r="BB309" t="str">
            <v>Vacio</v>
          </cell>
          <cell r="BC309" t="str">
            <v>Vacio</v>
          </cell>
          <cell r="BD309" t="str">
            <v>Vacio</v>
          </cell>
          <cell r="BE309" t="str">
            <v>Vacio</v>
          </cell>
          <cell r="BF309" t="str">
            <v>Vacio</v>
          </cell>
          <cell r="BG309" t="str">
            <v>Vacio</v>
          </cell>
          <cell r="BH309" t="str">
            <v>Vacio</v>
          </cell>
          <cell r="BI309" t="str">
            <v>Vacio</v>
          </cell>
          <cell r="BJ309" t="str">
            <v>Vacio</v>
          </cell>
          <cell r="BK309" t="str">
            <v>Vacio</v>
          </cell>
          <cell r="BL309" t="str">
            <v>Vacio</v>
          </cell>
          <cell r="BM309" t="str">
            <v>Vacio</v>
          </cell>
          <cell r="BN309" t="str">
            <v>Vacio</v>
          </cell>
          <cell r="BO309" t="str">
            <v>Vacio</v>
          </cell>
          <cell r="BP309" t="str">
            <v>Vacio</v>
          </cell>
          <cell r="BQ309" t="str">
            <v>Vacio</v>
          </cell>
          <cell r="BR309" t="str">
            <v>Vacio</v>
          </cell>
          <cell r="BS309" t="str">
            <v>Vacio</v>
          </cell>
          <cell r="BT309" t="str">
            <v>Vacio</v>
          </cell>
          <cell r="BU309" t="str">
            <v>Vacio</v>
          </cell>
          <cell r="BV309" t="str">
            <v>Vacio</v>
          </cell>
          <cell r="BW309" t="str">
            <v>Vacio</v>
          </cell>
          <cell r="BX309" t="str">
            <v>Vacio</v>
          </cell>
          <cell r="BY309" t="str">
            <v>Vacio</v>
          </cell>
          <cell r="BZ309" t="str">
            <v>Vacio</v>
          </cell>
          <cell r="CA309" t="str">
            <v>Vacio</v>
          </cell>
          <cell r="CB309" t="str">
            <v>Vacio</v>
          </cell>
          <cell r="CC309" t="str">
            <v>Vacio</v>
          </cell>
          <cell r="CD309" t="str">
            <v>Vacio</v>
          </cell>
          <cell r="CE309" t="str">
            <v>Vacio</v>
          </cell>
          <cell r="CF309" t="str">
            <v>Vacio</v>
          </cell>
          <cell r="CG309" t="str">
            <v>Vacio</v>
          </cell>
          <cell r="CH309" t="str">
            <v>Vacio</v>
          </cell>
          <cell r="CI309" t="str">
            <v>Vacio</v>
          </cell>
          <cell r="CJ309" t="str">
            <v>Vacio</v>
          </cell>
          <cell r="CK309" t="str">
            <v>Vacio</v>
          </cell>
          <cell r="CL309" t="str">
            <v>Vacio</v>
          </cell>
          <cell r="CM309" t="str">
            <v>Vacio</v>
          </cell>
          <cell r="CN309" t="str">
            <v>Vacio</v>
          </cell>
          <cell r="CO309" t="str">
            <v>Vacio</v>
          </cell>
          <cell r="CP309" t="str">
            <v>Vacio</v>
          </cell>
          <cell r="CQ309" t="str">
            <v>Vacio</v>
          </cell>
          <cell r="CR309" t="str">
            <v>Vacio</v>
          </cell>
          <cell r="CS309" t="str">
            <v>Vacio</v>
          </cell>
          <cell r="CT309" t="str">
            <v>Vacio</v>
          </cell>
          <cell r="CU309" t="str">
            <v>Vacio</v>
          </cell>
          <cell r="CV309" t="str">
            <v>Vacio</v>
          </cell>
          <cell r="CW309" t="str">
            <v>Vacio</v>
          </cell>
        </row>
        <row r="310">
          <cell r="A310">
            <v>9129</v>
          </cell>
          <cell r="B310" t="str">
            <v>FUNDACION UNIVERSITARIA CAFAM -UNICAFAM</v>
          </cell>
          <cell r="C310" t="str">
            <v>PRIVADA</v>
          </cell>
          <cell r="D310" t="str">
            <v>Institución Universitaria/Escuela Tecnológica</v>
          </cell>
          <cell r="E310" t="str">
            <v>Vacio</v>
          </cell>
          <cell r="F310">
            <v>43257.410844907405</v>
          </cell>
          <cell r="G310">
            <v>622</v>
          </cell>
          <cell r="H310" t="str">
            <v>Validado Correctamente</v>
          </cell>
          <cell r="I310" t="str">
            <v>NO</v>
          </cell>
          <cell r="J310">
            <v>43259.665925925925</v>
          </cell>
          <cell r="K310">
            <v>592</v>
          </cell>
          <cell r="L310" t="str">
            <v>Validado Correctamente</v>
          </cell>
          <cell r="M310" t="str">
            <v>NO</v>
          </cell>
          <cell r="N310">
            <v>43277.399861111109</v>
          </cell>
          <cell r="O310">
            <v>299</v>
          </cell>
          <cell r="P310" t="str">
            <v>Validado Correctamente</v>
          </cell>
          <cell r="Q310" t="str">
            <v>NO</v>
          </cell>
          <cell r="R310">
            <v>43306.673402777778</v>
          </cell>
          <cell r="S310">
            <v>1428</v>
          </cell>
          <cell r="T310" t="str">
            <v>Validado Correctamente</v>
          </cell>
          <cell r="U310" t="str">
            <v>SI</v>
          </cell>
          <cell r="V310">
            <v>43272.640879629631</v>
          </cell>
          <cell r="W310">
            <v>59</v>
          </cell>
          <cell r="X310" t="str">
            <v>Validado Correctamente</v>
          </cell>
          <cell r="Y310" t="str">
            <v>NO</v>
          </cell>
          <cell r="Z310">
            <v>43031.640034722222</v>
          </cell>
          <cell r="AA310">
            <v>11</v>
          </cell>
          <cell r="AB310" t="str">
            <v>Validado Correctamente</v>
          </cell>
          <cell r="AC310" t="str">
            <v>SI</v>
          </cell>
          <cell r="AD310">
            <v>43175.640289351853</v>
          </cell>
          <cell r="AE310">
            <v>23</v>
          </cell>
          <cell r="AF310" t="str">
            <v>Validado Correctamente</v>
          </cell>
          <cell r="AG310" t="str">
            <v>NO</v>
          </cell>
          <cell r="AH310">
            <v>43279.739849537036</v>
          </cell>
          <cell r="AI310">
            <v>117</v>
          </cell>
          <cell r="AJ310" t="str">
            <v>Validado Correctamente</v>
          </cell>
          <cell r="AK310" t="str">
            <v>NO</v>
          </cell>
          <cell r="AL310">
            <v>43272.513483796298</v>
          </cell>
          <cell r="AM310">
            <v>1</v>
          </cell>
          <cell r="AN310" t="str">
            <v>Validado Correctamente</v>
          </cell>
          <cell r="AO310" t="str">
            <v>NO</v>
          </cell>
          <cell r="AP310">
            <v>43272.523796296293</v>
          </cell>
          <cell r="AQ310">
            <v>3</v>
          </cell>
          <cell r="AR310" t="str">
            <v>Validado Correctamente</v>
          </cell>
          <cell r="AS310" t="str">
            <v>NO</v>
          </cell>
          <cell r="AT310">
            <v>43271.714421296296</v>
          </cell>
          <cell r="AU310">
            <v>1</v>
          </cell>
          <cell r="AV310" t="str">
            <v>Validado Correctamente</v>
          </cell>
          <cell r="AW310" t="str">
            <v>NO</v>
          </cell>
          <cell r="AX310">
            <v>43271.703877314816</v>
          </cell>
          <cell r="AY310">
            <v>18</v>
          </cell>
          <cell r="AZ310" t="str">
            <v>Validado Correctamente</v>
          </cell>
          <cell r="BA310" t="str">
            <v>NO</v>
          </cell>
          <cell r="BB310">
            <v>43349.617476851854</v>
          </cell>
          <cell r="BC310" t="str">
            <v>CARGUE 0</v>
          </cell>
          <cell r="BD310" t="str">
            <v>Cargue en cero</v>
          </cell>
          <cell r="BE310" t="str">
            <v>SI</v>
          </cell>
          <cell r="BF310">
            <v>43272.53434027778</v>
          </cell>
          <cell r="BG310">
            <v>4</v>
          </cell>
          <cell r="BH310" t="str">
            <v>Validado Correctamente</v>
          </cell>
          <cell r="BI310" t="str">
            <v>NO</v>
          </cell>
          <cell r="BJ310">
            <v>43349.615706018521</v>
          </cell>
          <cell r="BK310" t="str">
            <v>CARGUE 0</v>
          </cell>
          <cell r="BL310" t="str">
            <v>Cargue en cero</v>
          </cell>
          <cell r="BM310" t="str">
            <v>SI</v>
          </cell>
          <cell r="BN310">
            <v>43272.499398148146</v>
          </cell>
          <cell r="BO310">
            <v>29</v>
          </cell>
          <cell r="BP310" t="str">
            <v>Validado Correctamente</v>
          </cell>
          <cell r="BQ310" t="str">
            <v>NO</v>
          </cell>
          <cell r="BR310">
            <v>43272.682384259257</v>
          </cell>
          <cell r="BS310">
            <v>14</v>
          </cell>
          <cell r="BT310" t="str">
            <v>Validado Correctamente</v>
          </cell>
          <cell r="BU310" t="str">
            <v>NO</v>
          </cell>
          <cell r="BV310">
            <v>43270.694143518522</v>
          </cell>
          <cell r="BW310">
            <v>39</v>
          </cell>
          <cell r="BX310" t="str">
            <v>Validado Correctamente</v>
          </cell>
          <cell r="BY310" t="str">
            <v>NO</v>
          </cell>
          <cell r="BZ310">
            <v>43276.605358796296</v>
          </cell>
          <cell r="CA310">
            <v>10</v>
          </cell>
          <cell r="CB310" t="str">
            <v>Validado Correctamente</v>
          </cell>
          <cell r="CC310" t="str">
            <v>NO</v>
          </cell>
          <cell r="CD310">
            <v>43278.610324074078</v>
          </cell>
          <cell r="CE310">
            <v>3</v>
          </cell>
          <cell r="CF310" t="str">
            <v>Validado Correctamente</v>
          </cell>
          <cell r="CG310" t="str">
            <v>NO</v>
          </cell>
          <cell r="CH310">
            <v>43272.534317129626</v>
          </cell>
          <cell r="CI310">
            <v>17</v>
          </cell>
          <cell r="CJ310" t="str">
            <v>Validado Correctamente</v>
          </cell>
          <cell r="CK310" t="str">
            <v>NO</v>
          </cell>
          <cell r="CL310">
            <v>43271.68310185185</v>
          </cell>
          <cell r="CM310">
            <v>0</v>
          </cell>
          <cell r="CN310" t="str">
            <v>Validado Correctamente</v>
          </cell>
          <cell r="CO310" t="str">
            <v>NO</v>
          </cell>
          <cell r="CP310">
            <v>43272.707719907405</v>
          </cell>
          <cell r="CQ310">
            <v>1</v>
          </cell>
          <cell r="CR310" t="str">
            <v>Validado Correctamente</v>
          </cell>
          <cell r="CS310" t="str">
            <v>NO</v>
          </cell>
          <cell r="CT310">
            <v>43350.630856481483</v>
          </cell>
          <cell r="CU310" t="str">
            <v>CARGUE 0</v>
          </cell>
          <cell r="CV310" t="str">
            <v>Cargue en cero</v>
          </cell>
          <cell r="CW310" t="str">
            <v>SI</v>
          </cell>
        </row>
        <row r="311">
          <cell r="A311">
            <v>9131</v>
          </cell>
          <cell r="B311" t="str">
            <v>FUNDACI¿N UNIVERSITARIA CERVANTES SAN AGUST¿N - UNICERVANTES</v>
          </cell>
          <cell r="C311" t="str">
            <v>PRIVADA</v>
          </cell>
          <cell r="D311" t="str">
            <v>Institución Universitaria/Escuela Tecnológica</v>
          </cell>
          <cell r="E311" t="str">
            <v>Vacio</v>
          </cell>
          <cell r="F311">
            <v>43247.909548611111</v>
          </cell>
          <cell r="G311">
            <v>47</v>
          </cell>
          <cell r="H311" t="str">
            <v>Validado Correctamente</v>
          </cell>
          <cell r="I311" t="str">
            <v>NO</v>
          </cell>
          <cell r="J311">
            <v>43247.957986111112</v>
          </cell>
          <cell r="K311">
            <v>39</v>
          </cell>
          <cell r="L311" t="str">
            <v>Validado Correctamente</v>
          </cell>
          <cell r="M311" t="str">
            <v>NO</v>
          </cell>
          <cell r="N311">
            <v>43426.511145833334</v>
          </cell>
          <cell r="O311">
            <v>33</v>
          </cell>
          <cell r="P311" t="str">
            <v>Validado Correctamente</v>
          </cell>
          <cell r="Q311" t="str">
            <v>SI</v>
          </cell>
          <cell r="R311" t="str">
            <v>Vacio</v>
          </cell>
          <cell r="S311" t="str">
            <v>Vacio</v>
          </cell>
          <cell r="T311" t="str">
            <v>Validado con Errores</v>
          </cell>
          <cell r="U311" t="str">
            <v>Vacio</v>
          </cell>
          <cell r="V311">
            <v>43349.622430555559</v>
          </cell>
          <cell r="W311">
            <v>12</v>
          </cell>
          <cell r="X311" t="str">
            <v>Validado Correctamente</v>
          </cell>
          <cell r="Y311" t="str">
            <v>SI</v>
          </cell>
          <cell r="Z311" t="str">
            <v>Vacio</v>
          </cell>
          <cell r="AA311" t="str">
            <v>Vacio</v>
          </cell>
          <cell r="AB311" t="str">
            <v>Vacio</v>
          </cell>
          <cell r="AC311" t="str">
            <v>Vacio</v>
          </cell>
          <cell r="AD311">
            <v>43280.848761574074</v>
          </cell>
          <cell r="AE311">
            <v>1</v>
          </cell>
          <cell r="AF311" t="str">
            <v>Validado Correctamente</v>
          </cell>
          <cell r="AG311" t="str">
            <v>NO</v>
          </cell>
          <cell r="AH311">
            <v>43351.373229166667</v>
          </cell>
          <cell r="AI311">
            <v>71</v>
          </cell>
          <cell r="AJ311" t="str">
            <v>Validado Correctamente</v>
          </cell>
          <cell r="AK311" t="str">
            <v>SI</v>
          </cell>
          <cell r="AL311">
            <v>43375.437685185185</v>
          </cell>
          <cell r="AM311" t="str">
            <v>CARGUE 0</v>
          </cell>
          <cell r="AN311" t="str">
            <v>Cargue en cero</v>
          </cell>
          <cell r="AO311" t="str">
            <v>SI</v>
          </cell>
          <cell r="AP311">
            <v>43375.497662037036</v>
          </cell>
          <cell r="AQ311">
            <v>1</v>
          </cell>
          <cell r="AR311" t="str">
            <v>Validado Correctamente</v>
          </cell>
          <cell r="AS311" t="str">
            <v>SI</v>
          </cell>
          <cell r="AT311">
            <v>43375.434618055559</v>
          </cell>
          <cell r="AU311">
            <v>1</v>
          </cell>
          <cell r="AV311" t="str">
            <v>Validado Correctamente</v>
          </cell>
          <cell r="AW311" t="str">
            <v>SI</v>
          </cell>
          <cell r="AX311">
            <v>43375.437974537039</v>
          </cell>
          <cell r="AY311" t="str">
            <v>CARGUE 0</v>
          </cell>
          <cell r="AZ311" t="str">
            <v>Cargue en cero</v>
          </cell>
          <cell r="BA311" t="str">
            <v>SI</v>
          </cell>
          <cell r="BB311">
            <v>43375.438530092593</v>
          </cell>
          <cell r="BC311" t="str">
            <v>CARGUE 0</v>
          </cell>
          <cell r="BD311" t="str">
            <v>Cargue en cero</v>
          </cell>
          <cell r="BE311" t="str">
            <v>SI</v>
          </cell>
          <cell r="BF311">
            <v>43382.713217592594</v>
          </cell>
          <cell r="BG311">
            <v>3</v>
          </cell>
          <cell r="BH311" t="str">
            <v>Validado Correctamente</v>
          </cell>
          <cell r="BI311" t="str">
            <v>SI</v>
          </cell>
          <cell r="BJ311">
            <v>43375.438738425924</v>
          </cell>
          <cell r="BK311" t="str">
            <v>CARGUE 0</v>
          </cell>
          <cell r="BL311" t="str">
            <v>Cargue en cero</v>
          </cell>
          <cell r="BM311" t="str">
            <v>SI</v>
          </cell>
          <cell r="BN311">
            <v>43384.698194444441</v>
          </cell>
          <cell r="BO311">
            <v>3</v>
          </cell>
          <cell r="BP311" t="str">
            <v>Validado Correctamente</v>
          </cell>
          <cell r="BQ311" t="str">
            <v>SI</v>
          </cell>
          <cell r="BR311">
            <v>43375.875254629631</v>
          </cell>
          <cell r="BS311">
            <v>3</v>
          </cell>
          <cell r="BT311" t="str">
            <v>Validado Correctamente</v>
          </cell>
          <cell r="BU311" t="str">
            <v>SI</v>
          </cell>
          <cell r="BV311">
            <v>43384.541481481479</v>
          </cell>
          <cell r="BW311">
            <v>32</v>
          </cell>
          <cell r="BX311" t="str">
            <v>Validado Correctamente</v>
          </cell>
          <cell r="BY311" t="str">
            <v>SI</v>
          </cell>
          <cell r="BZ311" t="str">
            <v>Vacio</v>
          </cell>
          <cell r="CA311" t="str">
            <v>Vacio</v>
          </cell>
          <cell r="CB311" t="str">
            <v>Validado Correctamente</v>
          </cell>
          <cell r="CC311" t="str">
            <v>Vacio</v>
          </cell>
          <cell r="CD311">
            <v>43381.519930555558</v>
          </cell>
          <cell r="CE311" t="str">
            <v>CARGUE 0</v>
          </cell>
          <cell r="CF311" t="str">
            <v>Cargue en cero</v>
          </cell>
          <cell r="CG311" t="str">
            <v>SI</v>
          </cell>
          <cell r="CH311">
            <v>43381.520092592589</v>
          </cell>
          <cell r="CI311" t="str">
            <v>CARGUE 0</v>
          </cell>
          <cell r="CJ311" t="str">
            <v>Cargue en cero</v>
          </cell>
          <cell r="CK311" t="str">
            <v>SI</v>
          </cell>
          <cell r="CL311">
            <v>43381.520335648151</v>
          </cell>
          <cell r="CM311" t="str">
            <v>CARGUE 0</v>
          </cell>
          <cell r="CN311" t="str">
            <v>Cargue en cero</v>
          </cell>
          <cell r="CO311" t="str">
            <v>SI</v>
          </cell>
          <cell r="CP311">
            <v>43384.680231481485</v>
          </cell>
          <cell r="CQ311">
            <v>3</v>
          </cell>
          <cell r="CR311" t="str">
            <v>Validado Correctamente</v>
          </cell>
          <cell r="CS311" t="str">
            <v>SI</v>
          </cell>
          <cell r="CT311">
            <v>43371.784270833334</v>
          </cell>
          <cell r="CU311">
            <v>0</v>
          </cell>
          <cell r="CV311" t="str">
            <v>Validado Correctamente</v>
          </cell>
          <cell r="CW311" t="str">
            <v>SI</v>
          </cell>
        </row>
        <row r="312">
          <cell r="A312">
            <v>9132</v>
          </cell>
          <cell r="B312" t="str">
            <v>FUNDACION UNIVERSITARIA CIEO - UNICIEO</v>
          </cell>
          <cell r="C312" t="str">
            <v>PRIVADA</v>
          </cell>
          <cell r="D312" t="str">
            <v>Institución Universitaria/Escuela Tecnológica</v>
          </cell>
          <cell r="E312" t="str">
            <v>Vacio</v>
          </cell>
          <cell r="F312">
            <v>43217.606956018521</v>
          </cell>
          <cell r="G312">
            <v>53</v>
          </cell>
          <cell r="H312" t="str">
            <v>Validado Correctamente</v>
          </cell>
          <cell r="I312" t="str">
            <v>NO</v>
          </cell>
          <cell r="J312">
            <v>43222.537187499998</v>
          </cell>
          <cell r="K312">
            <v>39</v>
          </cell>
          <cell r="L312" t="str">
            <v>Validado Correctamente</v>
          </cell>
          <cell r="M312" t="str">
            <v>NO</v>
          </cell>
          <cell r="N312">
            <v>43398.481064814812</v>
          </cell>
          <cell r="O312">
            <v>39</v>
          </cell>
          <cell r="P312" t="str">
            <v>Validado Correctamente</v>
          </cell>
          <cell r="Q312" t="str">
            <v>SI</v>
          </cell>
          <cell r="R312">
            <v>43402.346666666665</v>
          </cell>
          <cell r="S312">
            <v>243</v>
          </cell>
          <cell r="T312" t="str">
            <v>Validado Correctamente</v>
          </cell>
          <cell r="U312" t="str">
            <v>SI</v>
          </cell>
          <cell r="V312">
            <v>43362.413217592592</v>
          </cell>
          <cell r="W312">
            <v>24</v>
          </cell>
          <cell r="X312" t="str">
            <v>Validado Correctamente</v>
          </cell>
          <cell r="Y312" t="str">
            <v>SI</v>
          </cell>
          <cell r="Z312" t="str">
            <v>Vacio</v>
          </cell>
          <cell r="AA312" t="str">
            <v>Vacio</v>
          </cell>
          <cell r="AB312" t="str">
            <v>Vacio</v>
          </cell>
          <cell r="AC312" t="str">
            <v>Vacio</v>
          </cell>
          <cell r="AD312" t="str">
            <v>Vacio</v>
          </cell>
          <cell r="AE312" t="str">
            <v>Vacio</v>
          </cell>
          <cell r="AF312" t="str">
            <v>Vacio</v>
          </cell>
          <cell r="AG312" t="str">
            <v>Vacio</v>
          </cell>
          <cell r="AH312">
            <v>43361.355219907404</v>
          </cell>
          <cell r="AI312">
            <v>86</v>
          </cell>
          <cell r="AJ312" t="str">
            <v>Validado Correctamente</v>
          </cell>
          <cell r="AK312" t="str">
            <v>SI</v>
          </cell>
          <cell r="AL312" t="str">
            <v>Vacio</v>
          </cell>
          <cell r="AM312" t="str">
            <v>Vacio</v>
          </cell>
          <cell r="AN312" t="str">
            <v>Vacio</v>
          </cell>
          <cell r="AO312" t="str">
            <v>Vacio</v>
          </cell>
          <cell r="AP312" t="str">
            <v>Vacio</v>
          </cell>
          <cell r="AQ312" t="str">
            <v>Vacio</v>
          </cell>
          <cell r="AR312" t="str">
            <v>Vacio</v>
          </cell>
          <cell r="AS312" t="str">
            <v>Vacio</v>
          </cell>
          <cell r="AT312" t="str">
            <v>Vacio</v>
          </cell>
          <cell r="AU312" t="str">
            <v>Vacio</v>
          </cell>
          <cell r="AV312" t="str">
            <v>Vacio</v>
          </cell>
          <cell r="AW312" t="str">
            <v>Vacio</v>
          </cell>
          <cell r="AX312" t="str">
            <v>Vacio</v>
          </cell>
          <cell r="AY312" t="str">
            <v>Vacio</v>
          </cell>
          <cell r="AZ312" t="str">
            <v>Vacio</v>
          </cell>
          <cell r="BA312" t="str">
            <v>Vacio</v>
          </cell>
          <cell r="BB312" t="str">
            <v>Vacio</v>
          </cell>
          <cell r="BC312" t="str">
            <v>Vacio</v>
          </cell>
          <cell r="BD312" t="str">
            <v>Vacio</v>
          </cell>
          <cell r="BE312" t="str">
            <v>Vacio</v>
          </cell>
          <cell r="BF312" t="str">
            <v>Vacio</v>
          </cell>
          <cell r="BG312" t="str">
            <v>Vacio</v>
          </cell>
          <cell r="BH312" t="str">
            <v>Vacio</v>
          </cell>
          <cell r="BI312" t="str">
            <v>Vacio</v>
          </cell>
          <cell r="BJ312" t="str">
            <v>Vacio</v>
          </cell>
          <cell r="BK312" t="str">
            <v>Vacio</v>
          </cell>
          <cell r="BL312" t="str">
            <v>Vacio</v>
          </cell>
          <cell r="BM312" t="str">
            <v>Vacio</v>
          </cell>
          <cell r="BN312" t="str">
            <v>Vacio</v>
          </cell>
          <cell r="BO312" t="str">
            <v>Vacio</v>
          </cell>
          <cell r="BP312" t="str">
            <v>Vacio</v>
          </cell>
          <cell r="BQ312" t="str">
            <v>Vacio</v>
          </cell>
          <cell r="BR312">
            <v>43395.460717592592</v>
          </cell>
          <cell r="BS312">
            <v>11</v>
          </cell>
          <cell r="BT312" t="str">
            <v>Validado Correctamente</v>
          </cell>
          <cell r="BU312" t="str">
            <v>SI</v>
          </cell>
          <cell r="BV312" t="str">
            <v>Vacio</v>
          </cell>
          <cell r="BW312" t="str">
            <v>Vacio</v>
          </cell>
          <cell r="BX312" t="str">
            <v>Validado con Errores</v>
          </cell>
          <cell r="BY312" t="str">
            <v>Vacio</v>
          </cell>
          <cell r="BZ312" t="str">
            <v>Vacio</v>
          </cell>
          <cell r="CA312" t="str">
            <v>Vacio</v>
          </cell>
          <cell r="CB312" t="str">
            <v>Vacio</v>
          </cell>
          <cell r="CC312" t="str">
            <v>Vacio</v>
          </cell>
          <cell r="CD312" t="str">
            <v>Vacio</v>
          </cell>
          <cell r="CE312" t="str">
            <v>Vacio</v>
          </cell>
          <cell r="CF312" t="str">
            <v>Vacio</v>
          </cell>
          <cell r="CG312" t="str">
            <v>Vacio</v>
          </cell>
          <cell r="CH312" t="str">
            <v>Vacio</v>
          </cell>
          <cell r="CI312" t="str">
            <v>Vacio</v>
          </cell>
          <cell r="CJ312" t="str">
            <v>Vacio</v>
          </cell>
          <cell r="CK312" t="str">
            <v>Vacio</v>
          </cell>
          <cell r="CL312" t="str">
            <v>Vacio</v>
          </cell>
          <cell r="CM312" t="str">
            <v>Vacio</v>
          </cell>
          <cell r="CN312" t="str">
            <v>Vacio</v>
          </cell>
          <cell r="CO312" t="str">
            <v>Vacio</v>
          </cell>
          <cell r="CP312" t="str">
            <v>Vacio</v>
          </cell>
          <cell r="CQ312" t="str">
            <v>Vacio</v>
          </cell>
          <cell r="CR312" t="str">
            <v>Vacio</v>
          </cell>
          <cell r="CS312" t="str">
            <v>Vacio</v>
          </cell>
          <cell r="CT312" t="str">
            <v>Vacio</v>
          </cell>
          <cell r="CU312" t="str">
            <v>Vacio</v>
          </cell>
          <cell r="CV312" t="str">
            <v>Vacio</v>
          </cell>
          <cell r="CW312" t="str">
            <v>Vacio</v>
          </cell>
        </row>
        <row r="313">
          <cell r="A313">
            <v>9899</v>
          </cell>
          <cell r="B313" t="str">
            <v>INSTITUCION UNIVERSITARIA DE COLOMBIA - UNIVERSITARIA DE COLOMBIA</v>
          </cell>
          <cell r="C313" t="str">
            <v>PRIVADA</v>
          </cell>
          <cell r="D313" t="str">
            <v>Institución Universitaria/Escuela Tecnológica</v>
          </cell>
          <cell r="E313" t="str">
            <v>Vacio</v>
          </cell>
          <cell r="F313">
            <v>43125.618425925924</v>
          </cell>
          <cell r="G313">
            <v>488</v>
          </cell>
          <cell r="H313" t="str">
            <v>Validado Correctamente</v>
          </cell>
          <cell r="I313" t="str">
            <v>NO</v>
          </cell>
          <cell r="J313">
            <v>43125.622986111113</v>
          </cell>
          <cell r="K313">
            <v>188</v>
          </cell>
          <cell r="L313" t="str">
            <v>Validado Correctamente</v>
          </cell>
          <cell r="M313" t="str">
            <v>NO</v>
          </cell>
          <cell r="N313">
            <v>43125.649386574078</v>
          </cell>
          <cell r="O313">
            <v>188</v>
          </cell>
          <cell r="P313" t="str">
            <v>Validado Correctamente</v>
          </cell>
          <cell r="Q313" t="str">
            <v>NO</v>
          </cell>
          <cell r="R313">
            <v>43280.441643518519</v>
          </cell>
          <cell r="S313">
            <v>1971</v>
          </cell>
          <cell r="T313" t="str">
            <v>Validado Correctamente</v>
          </cell>
          <cell r="U313" t="str">
            <v>NO</v>
          </cell>
          <cell r="V313">
            <v>43298.585578703707</v>
          </cell>
          <cell r="W313">
            <v>296</v>
          </cell>
          <cell r="X313" t="str">
            <v>Validado Correctamente</v>
          </cell>
          <cell r="Y313" t="str">
            <v>NO</v>
          </cell>
          <cell r="Z313">
            <v>43075.396944444445</v>
          </cell>
          <cell r="AA313">
            <v>5</v>
          </cell>
          <cell r="AB313" t="str">
            <v>Validado Correctamente</v>
          </cell>
          <cell r="AC313" t="str">
            <v>SI</v>
          </cell>
          <cell r="AD313" t="str">
            <v>Vacio</v>
          </cell>
          <cell r="AE313" t="str">
            <v>Vacio</v>
          </cell>
          <cell r="AF313" t="str">
            <v>Vacio</v>
          </cell>
          <cell r="AG313" t="str">
            <v>Vacio</v>
          </cell>
          <cell r="AH313">
            <v>43280.570277777777</v>
          </cell>
          <cell r="AI313">
            <v>116</v>
          </cell>
          <cell r="AJ313" t="str">
            <v>Validado Correctamente</v>
          </cell>
          <cell r="AK313" t="str">
            <v>NO</v>
          </cell>
          <cell r="AL313" t="str">
            <v>Vacio</v>
          </cell>
          <cell r="AM313" t="str">
            <v>Vacio</v>
          </cell>
          <cell r="AN313" t="str">
            <v>Vacio</v>
          </cell>
          <cell r="AO313" t="str">
            <v>Vacio</v>
          </cell>
          <cell r="AP313" t="str">
            <v>Vacio</v>
          </cell>
          <cell r="AQ313" t="str">
            <v>Vacio</v>
          </cell>
          <cell r="AR313" t="str">
            <v>Vacio</v>
          </cell>
          <cell r="AS313" t="str">
            <v>Vacio</v>
          </cell>
          <cell r="AT313" t="str">
            <v>Vacio</v>
          </cell>
          <cell r="AU313" t="str">
            <v>Vacio</v>
          </cell>
          <cell r="AV313" t="str">
            <v>Vacio</v>
          </cell>
          <cell r="AW313" t="str">
            <v>Vacio</v>
          </cell>
          <cell r="AX313" t="str">
            <v>Vacio</v>
          </cell>
          <cell r="AY313" t="str">
            <v>Vacio</v>
          </cell>
          <cell r="AZ313" t="str">
            <v>Vacio</v>
          </cell>
          <cell r="BA313" t="str">
            <v>Vacio</v>
          </cell>
          <cell r="BB313" t="str">
            <v>Vacio</v>
          </cell>
          <cell r="BC313" t="str">
            <v>Vacio</v>
          </cell>
          <cell r="BD313" t="str">
            <v>Vacio</v>
          </cell>
          <cell r="BE313" t="str">
            <v>Vacio</v>
          </cell>
          <cell r="BF313" t="str">
            <v>Vacio</v>
          </cell>
          <cell r="BG313" t="str">
            <v>Vacio</v>
          </cell>
          <cell r="BH313" t="str">
            <v>Vacio</v>
          </cell>
          <cell r="BI313" t="str">
            <v>Vacio</v>
          </cell>
          <cell r="BJ313" t="str">
            <v>Vacio</v>
          </cell>
          <cell r="BK313" t="str">
            <v>Vacio</v>
          </cell>
          <cell r="BL313" t="str">
            <v>Vacio</v>
          </cell>
          <cell r="BM313" t="str">
            <v>Vacio</v>
          </cell>
          <cell r="BN313" t="str">
            <v>Vacio</v>
          </cell>
          <cell r="BO313" t="str">
            <v>Vacio</v>
          </cell>
          <cell r="BP313" t="str">
            <v>Vacio</v>
          </cell>
          <cell r="BQ313" t="str">
            <v>Vacio</v>
          </cell>
          <cell r="BR313" t="str">
            <v>Vacio</v>
          </cell>
          <cell r="BS313" t="str">
            <v>Vacio</v>
          </cell>
          <cell r="BT313" t="str">
            <v>Vacio</v>
          </cell>
          <cell r="BU313" t="str">
            <v>Vacio</v>
          </cell>
          <cell r="BV313">
            <v>43280.454131944447</v>
          </cell>
          <cell r="BW313">
            <v>23</v>
          </cell>
          <cell r="BX313" t="str">
            <v>Validado Correctamente</v>
          </cell>
          <cell r="BY313" t="str">
            <v>NO</v>
          </cell>
          <cell r="BZ313" t="str">
            <v>Vacio</v>
          </cell>
          <cell r="CA313" t="str">
            <v>Vacio</v>
          </cell>
          <cell r="CB313" t="str">
            <v>Vacio</v>
          </cell>
          <cell r="CC313" t="str">
            <v>Vacio</v>
          </cell>
          <cell r="CD313" t="str">
            <v>Vacio</v>
          </cell>
          <cell r="CE313" t="str">
            <v>Vacio</v>
          </cell>
          <cell r="CF313" t="str">
            <v>Vacio</v>
          </cell>
          <cell r="CG313" t="str">
            <v>Vacio</v>
          </cell>
          <cell r="CH313" t="str">
            <v>Vacio</v>
          </cell>
          <cell r="CI313" t="str">
            <v>Vacio</v>
          </cell>
          <cell r="CJ313" t="str">
            <v>Vacio</v>
          </cell>
          <cell r="CK313" t="str">
            <v>Vacio</v>
          </cell>
          <cell r="CL313" t="str">
            <v>Vacio</v>
          </cell>
          <cell r="CM313" t="str">
            <v>Vacio</v>
          </cell>
          <cell r="CN313" t="str">
            <v>Vacio</v>
          </cell>
          <cell r="CO313" t="str">
            <v>Vacio</v>
          </cell>
          <cell r="CP313" t="str">
            <v>Vacio</v>
          </cell>
          <cell r="CQ313" t="str">
            <v>Vacio</v>
          </cell>
          <cell r="CR313" t="str">
            <v>Vacio</v>
          </cell>
          <cell r="CS313" t="str">
            <v>Vacio</v>
          </cell>
          <cell r="CT313" t="str">
            <v>Vacio</v>
          </cell>
          <cell r="CU313" t="str">
            <v>Vacio</v>
          </cell>
          <cell r="CV313" t="str">
            <v>Vacio</v>
          </cell>
          <cell r="CW313" t="str">
            <v>Vacio</v>
          </cell>
        </row>
        <row r="314">
          <cell r="A314">
            <v>9900</v>
          </cell>
          <cell r="B314" t="str">
            <v>CORPORACION UNIVERSITARIA U DE COLOMBIA</v>
          </cell>
          <cell r="C314" t="str">
            <v>PRIVADA</v>
          </cell>
          <cell r="D314" t="str">
            <v>Institución Universitaria/Escuela Tecnológica</v>
          </cell>
          <cell r="E314" t="str">
            <v>Vacio</v>
          </cell>
          <cell r="F314">
            <v>43420.61582175926</v>
          </cell>
          <cell r="G314">
            <v>200</v>
          </cell>
          <cell r="H314" t="str">
            <v>Validado Correctamente</v>
          </cell>
          <cell r="I314" t="str">
            <v>SI</v>
          </cell>
          <cell r="J314">
            <v>43420.636782407404</v>
          </cell>
          <cell r="K314">
            <v>200</v>
          </cell>
          <cell r="L314" t="str">
            <v>Validado Correctamente</v>
          </cell>
          <cell r="M314" t="str">
            <v>SI</v>
          </cell>
          <cell r="N314">
            <v>43420.647731481484</v>
          </cell>
          <cell r="O314">
            <v>200</v>
          </cell>
          <cell r="P314" t="str">
            <v>Validado Correctamente</v>
          </cell>
          <cell r="Q314" t="str">
            <v>SI</v>
          </cell>
          <cell r="R314">
            <v>43420.668553240743</v>
          </cell>
          <cell r="S314">
            <v>866</v>
          </cell>
          <cell r="T314" t="str">
            <v>Validado Correctamente</v>
          </cell>
          <cell r="U314" t="str">
            <v>SI</v>
          </cell>
          <cell r="V314">
            <v>43208.563923611109</v>
          </cell>
          <cell r="W314">
            <v>78</v>
          </cell>
          <cell r="X314" t="str">
            <v>Validado Correctamente</v>
          </cell>
          <cell r="Y314" t="str">
            <v>NO</v>
          </cell>
          <cell r="Z314">
            <v>43007.33803240741</v>
          </cell>
          <cell r="AA314">
            <v>5</v>
          </cell>
          <cell r="AB314" t="str">
            <v>Validado Correctamente</v>
          </cell>
          <cell r="AC314" t="str">
            <v>SI</v>
          </cell>
          <cell r="AD314">
            <v>43277.501446759263</v>
          </cell>
          <cell r="AE314">
            <v>1</v>
          </cell>
          <cell r="AF314" t="str">
            <v>Validado Correctamente</v>
          </cell>
          <cell r="AG314" t="str">
            <v>NO</v>
          </cell>
          <cell r="AH314">
            <v>43390.432488425926</v>
          </cell>
          <cell r="AI314">
            <v>76</v>
          </cell>
          <cell r="AJ314" t="str">
            <v>Validado Correctamente</v>
          </cell>
          <cell r="AK314" t="str">
            <v>SI</v>
          </cell>
          <cell r="AL314">
            <v>43333.718981481485</v>
          </cell>
          <cell r="AM314" t="str">
            <v>CARGUE 0</v>
          </cell>
          <cell r="AN314" t="str">
            <v>Cargue en cero</v>
          </cell>
          <cell r="AO314" t="str">
            <v>SI</v>
          </cell>
          <cell r="AP314">
            <v>43333.718877314815</v>
          </cell>
          <cell r="AQ314" t="str">
            <v>CARGUE 0</v>
          </cell>
          <cell r="AR314" t="str">
            <v>Cargue en cero</v>
          </cell>
          <cell r="AS314" t="str">
            <v>SI</v>
          </cell>
          <cell r="AT314">
            <v>43333.718935185185</v>
          </cell>
          <cell r="AU314" t="str">
            <v>CARGUE 0</v>
          </cell>
          <cell r="AV314" t="str">
            <v>Cargue en cero</v>
          </cell>
          <cell r="AW314" t="str">
            <v>SI</v>
          </cell>
          <cell r="AX314">
            <v>43333.7190162037</v>
          </cell>
          <cell r="AY314" t="str">
            <v>CARGUE 0</v>
          </cell>
          <cell r="AZ314" t="str">
            <v>Cargue en cero</v>
          </cell>
          <cell r="BA314" t="str">
            <v>SI</v>
          </cell>
          <cell r="BB314">
            <v>43333.719074074077</v>
          </cell>
          <cell r="BC314" t="str">
            <v>CARGUE 0</v>
          </cell>
          <cell r="BD314" t="str">
            <v>Cargue en cero</v>
          </cell>
          <cell r="BE314" t="str">
            <v>SI</v>
          </cell>
          <cell r="BF314">
            <v>43333.719131944446</v>
          </cell>
          <cell r="BG314" t="str">
            <v>CARGUE 0</v>
          </cell>
          <cell r="BH314" t="str">
            <v>Cargue en cero</v>
          </cell>
          <cell r="BI314" t="str">
            <v>SI</v>
          </cell>
          <cell r="BJ314">
            <v>43333.719178240739</v>
          </cell>
          <cell r="BK314" t="str">
            <v>CARGUE 0</v>
          </cell>
          <cell r="BL314" t="str">
            <v>Cargue en cero</v>
          </cell>
          <cell r="BM314" t="str">
            <v>SI</v>
          </cell>
          <cell r="BN314">
            <v>43333.718842592592</v>
          </cell>
          <cell r="BO314" t="str">
            <v>CARGUE 0</v>
          </cell>
          <cell r="BP314" t="str">
            <v>Cargue en cero</v>
          </cell>
          <cell r="BQ314" t="str">
            <v>SI</v>
          </cell>
          <cell r="BR314">
            <v>43333.719282407408</v>
          </cell>
          <cell r="BS314" t="str">
            <v>CARGUE 0</v>
          </cell>
          <cell r="BT314" t="str">
            <v>Cargue en cero</v>
          </cell>
          <cell r="BU314" t="str">
            <v>SI</v>
          </cell>
          <cell r="BV314">
            <v>43279.613402777781</v>
          </cell>
          <cell r="BW314">
            <v>11</v>
          </cell>
          <cell r="BX314" t="str">
            <v>Validado Correctamente</v>
          </cell>
          <cell r="BY314" t="str">
            <v>NO</v>
          </cell>
          <cell r="BZ314">
            <v>43277.473877314813</v>
          </cell>
          <cell r="CA314">
            <v>22</v>
          </cell>
          <cell r="CB314" t="str">
            <v>Validado Correctamente</v>
          </cell>
          <cell r="CC314" t="str">
            <v>NO</v>
          </cell>
          <cell r="CD314">
            <v>43333.718599537038</v>
          </cell>
          <cell r="CE314" t="str">
            <v>CARGUE 0</v>
          </cell>
          <cell r="CF314" t="str">
            <v>Cargue en cero</v>
          </cell>
          <cell r="CG314" t="str">
            <v>SI</v>
          </cell>
          <cell r="CH314">
            <v>43333.723530092589</v>
          </cell>
          <cell r="CI314" t="str">
            <v>CARGUE 0</v>
          </cell>
          <cell r="CJ314" t="str">
            <v>Cargue en cero</v>
          </cell>
          <cell r="CK314" t="str">
            <v>SI</v>
          </cell>
          <cell r="CL314">
            <v>43333.7187037037</v>
          </cell>
          <cell r="CM314" t="str">
            <v>CARGUE 0</v>
          </cell>
          <cell r="CN314" t="str">
            <v>Cargue en cero</v>
          </cell>
          <cell r="CO314" t="str">
            <v>SI</v>
          </cell>
          <cell r="CP314">
            <v>43333.723576388889</v>
          </cell>
          <cell r="CQ314" t="str">
            <v>CARGUE 0</v>
          </cell>
          <cell r="CR314" t="str">
            <v>Cargue en cero</v>
          </cell>
          <cell r="CS314" t="str">
            <v>SI</v>
          </cell>
          <cell r="CT314">
            <v>43333.71875</v>
          </cell>
          <cell r="CU314" t="str">
            <v>CARGUE 0</v>
          </cell>
          <cell r="CV314" t="str">
            <v>Cargue en cero</v>
          </cell>
          <cell r="CW314" t="str">
            <v>SI</v>
          </cell>
        </row>
        <row r="315">
          <cell r="A315">
            <v>9902</v>
          </cell>
          <cell r="B315" t="str">
            <v>FUNDACION UNIVERSITARIA COMFENALCO SANTANDER</v>
          </cell>
          <cell r="C315" t="str">
            <v>PRIVADA</v>
          </cell>
          <cell r="D315" t="str">
            <v>Institución Universitaria/Escuela Tecnológica</v>
          </cell>
          <cell r="E315" t="str">
            <v>Vacio</v>
          </cell>
          <cell r="F315">
            <v>43447.390023148146</v>
          </cell>
          <cell r="G315">
            <v>55</v>
          </cell>
          <cell r="H315" t="str">
            <v>Validado Correctamente</v>
          </cell>
          <cell r="I315" t="str">
            <v>SI</v>
          </cell>
          <cell r="J315" t="str">
            <v>Vacio</v>
          </cell>
          <cell r="K315" t="str">
            <v>Vacio</v>
          </cell>
          <cell r="L315" t="str">
            <v>Validado con Errores</v>
          </cell>
          <cell r="M315" t="str">
            <v>Vacio</v>
          </cell>
          <cell r="N315" t="str">
            <v>Vacio</v>
          </cell>
          <cell r="O315" t="str">
            <v>Vacio</v>
          </cell>
          <cell r="P315" t="str">
            <v>Validado con Errores</v>
          </cell>
          <cell r="Q315" t="str">
            <v>Vacio</v>
          </cell>
          <cell r="R315" t="str">
            <v>Vacio</v>
          </cell>
          <cell r="S315" t="str">
            <v>Vacio</v>
          </cell>
          <cell r="T315" t="str">
            <v>Vacio</v>
          </cell>
          <cell r="U315" t="str">
            <v>Vacio</v>
          </cell>
          <cell r="V315" t="str">
            <v>Vacio</v>
          </cell>
          <cell r="W315" t="str">
            <v>Vacio</v>
          </cell>
          <cell r="X315" t="str">
            <v>Vacio</v>
          </cell>
          <cell r="Y315" t="str">
            <v>Vacio</v>
          </cell>
          <cell r="Z315" t="str">
            <v>Vacio</v>
          </cell>
          <cell r="AA315" t="str">
            <v>Vacio</v>
          </cell>
          <cell r="AB315" t="str">
            <v>Vacio</v>
          </cell>
          <cell r="AC315" t="str">
            <v>Vacio</v>
          </cell>
          <cell r="AD315" t="str">
            <v>Vacio</v>
          </cell>
          <cell r="AE315" t="str">
            <v>Vacio</v>
          </cell>
          <cell r="AF315" t="str">
            <v>Vacio</v>
          </cell>
          <cell r="AG315" t="str">
            <v>Vacio</v>
          </cell>
          <cell r="AH315">
            <v>43349.398055555554</v>
          </cell>
          <cell r="AI315">
            <v>40</v>
          </cell>
          <cell r="AJ315" t="str">
            <v>Validado Correctamente</v>
          </cell>
          <cell r="AK315" t="str">
            <v>SI</v>
          </cell>
          <cell r="AL315" t="str">
            <v>Vacio</v>
          </cell>
          <cell r="AM315" t="str">
            <v>Vacio</v>
          </cell>
          <cell r="AN315" t="str">
            <v>Vacio</v>
          </cell>
          <cell r="AO315" t="str">
            <v>Vacio</v>
          </cell>
          <cell r="AP315" t="str">
            <v>Vacio</v>
          </cell>
          <cell r="AQ315" t="str">
            <v>Vacio</v>
          </cell>
          <cell r="AR315" t="str">
            <v>Vacio</v>
          </cell>
          <cell r="AS315" t="str">
            <v>Vacio</v>
          </cell>
          <cell r="AT315" t="str">
            <v>Vacio</v>
          </cell>
          <cell r="AU315" t="str">
            <v>Vacio</v>
          </cell>
          <cell r="AV315" t="str">
            <v>Vacio</v>
          </cell>
          <cell r="AW315" t="str">
            <v>Vacio</v>
          </cell>
          <cell r="AX315" t="str">
            <v>Vacio</v>
          </cell>
          <cell r="AY315" t="str">
            <v>Vacio</v>
          </cell>
          <cell r="AZ315" t="str">
            <v>Vacio</v>
          </cell>
          <cell r="BA315" t="str">
            <v>Vacio</v>
          </cell>
          <cell r="BB315" t="str">
            <v>Vacio</v>
          </cell>
          <cell r="BC315" t="str">
            <v>Vacio</v>
          </cell>
          <cell r="BD315" t="str">
            <v>Vacio</v>
          </cell>
          <cell r="BE315" t="str">
            <v>Vacio</v>
          </cell>
          <cell r="BF315" t="str">
            <v>Vacio</v>
          </cell>
          <cell r="BG315" t="str">
            <v>Vacio</v>
          </cell>
          <cell r="BH315" t="str">
            <v>Vacio</v>
          </cell>
          <cell r="BI315" t="str">
            <v>Vacio</v>
          </cell>
          <cell r="BJ315" t="str">
            <v>Vacio</v>
          </cell>
          <cell r="BK315" t="str">
            <v>Vacio</v>
          </cell>
          <cell r="BL315" t="str">
            <v>Vacio</v>
          </cell>
          <cell r="BM315" t="str">
            <v>Vacio</v>
          </cell>
          <cell r="BN315" t="str">
            <v>Vacio</v>
          </cell>
          <cell r="BO315" t="str">
            <v>Vacio</v>
          </cell>
          <cell r="BP315" t="str">
            <v>Vacio</v>
          </cell>
          <cell r="BQ315" t="str">
            <v>Vacio</v>
          </cell>
          <cell r="BR315" t="str">
            <v>Vacio</v>
          </cell>
          <cell r="BS315" t="str">
            <v>Vacio</v>
          </cell>
          <cell r="BT315" t="str">
            <v>Vacio</v>
          </cell>
          <cell r="BU315" t="str">
            <v>Vacio</v>
          </cell>
          <cell r="BV315" t="str">
            <v>Vacio</v>
          </cell>
          <cell r="BW315" t="str">
            <v>Vacio</v>
          </cell>
          <cell r="BX315" t="str">
            <v>Vacio</v>
          </cell>
          <cell r="BY315" t="str">
            <v>Vacio</v>
          </cell>
          <cell r="BZ315" t="str">
            <v>Vacio</v>
          </cell>
          <cell r="CA315" t="str">
            <v>Vacio</v>
          </cell>
          <cell r="CB315" t="str">
            <v>Vacio</v>
          </cell>
          <cell r="CC315" t="str">
            <v>Vacio</v>
          </cell>
          <cell r="CD315" t="str">
            <v>Vacio</v>
          </cell>
          <cell r="CE315" t="str">
            <v>Vacio</v>
          </cell>
          <cell r="CF315" t="str">
            <v>Vacio</v>
          </cell>
          <cell r="CG315" t="str">
            <v>Vacio</v>
          </cell>
          <cell r="CH315" t="str">
            <v>Vacio</v>
          </cell>
          <cell r="CI315" t="str">
            <v>Vacio</v>
          </cell>
          <cell r="CJ315" t="str">
            <v>Vacio</v>
          </cell>
          <cell r="CK315" t="str">
            <v>Vacio</v>
          </cell>
          <cell r="CL315" t="str">
            <v>Vacio</v>
          </cell>
          <cell r="CM315" t="str">
            <v>Vacio</v>
          </cell>
          <cell r="CN315" t="str">
            <v>Vacio</v>
          </cell>
          <cell r="CO315" t="str">
            <v>Vacio</v>
          </cell>
          <cell r="CP315" t="str">
            <v>Vacio</v>
          </cell>
          <cell r="CQ315" t="str">
            <v>Vacio</v>
          </cell>
          <cell r="CR315" t="str">
            <v>Vacio</v>
          </cell>
          <cell r="CS315" t="str">
            <v>Vacio</v>
          </cell>
          <cell r="CT315" t="str">
            <v>Vacio</v>
          </cell>
          <cell r="CU315" t="str">
            <v>Vacio</v>
          </cell>
          <cell r="CV315" t="str">
            <v>Vacio</v>
          </cell>
          <cell r="CW315" t="str">
            <v>Vacio</v>
          </cell>
        </row>
        <row r="316">
          <cell r="A316">
            <v>9903</v>
          </cell>
          <cell r="B316" t="str">
            <v>CORPORACION DE EDUCACION TECNOLOGICA COLSUBSIDIO- AIRBUS GROUP</v>
          </cell>
          <cell r="C316" t="str">
            <v>PRIVADA</v>
          </cell>
          <cell r="D316" t="str">
            <v>Institución Tecnológica</v>
          </cell>
          <cell r="E316" t="str">
            <v>Vacio</v>
          </cell>
          <cell r="F316">
            <v>43280.682476851849</v>
          </cell>
          <cell r="G316">
            <v>283</v>
          </cell>
          <cell r="H316" t="str">
            <v>Validado Correctamente</v>
          </cell>
          <cell r="I316" t="str">
            <v>NO</v>
          </cell>
          <cell r="J316">
            <v>43281.495462962965</v>
          </cell>
          <cell r="K316">
            <v>258</v>
          </cell>
          <cell r="L316" t="str">
            <v>Validado Correctamente</v>
          </cell>
          <cell r="M316" t="str">
            <v>Vacio</v>
          </cell>
          <cell r="N316">
            <v>43281.513067129628</v>
          </cell>
          <cell r="O316">
            <v>183</v>
          </cell>
          <cell r="P316" t="str">
            <v>Validado Correctamente</v>
          </cell>
          <cell r="Q316" t="str">
            <v>Vacio</v>
          </cell>
          <cell r="R316">
            <v>43281.603229166663</v>
          </cell>
          <cell r="S316">
            <v>183</v>
          </cell>
          <cell r="T316" t="str">
            <v>Validado Correctamente</v>
          </cell>
          <cell r="U316" t="str">
            <v>Vacio</v>
          </cell>
          <cell r="V316">
            <v>43278.517858796295</v>
          </cell>
          <cell r="W316">
            <v>2</v>
          </cell>
          <cell r="X316" t="str">
            <v>Validado Correctamente</v>
          </cell>
          <cell r="Y316" t="str">
            <v>NO</v>
          </cell>
          <cell r="Z316" t="str">
            <v>Vacio</v>
          </cell>
          <cell r="AA316" t="str">
            <v>Vacio</v>
          </cell>
          <cell r="AB316" t="str">
            <v>Vacio</v>
          </cell>
          <cell r="AC316" t="str">
            <v>Vacio</v>
          </cell>
          <cell r="AD316">
            <v>43286.467175925929</v>
          </cell>
          <cell r="AE316">
            <v>12</v>
          </cell>
          <cell r="AF316" t="str">
            <v>Validado Correctamente</v>
          </cell>
          <cell r="AG316" t="str">
            <v>SI</v>
          </cell>
          <cell r="AH316">
            <v>43281.618159722224</v>
          </cell>
          <cell r="AI316">
            <v>187</v>
          </cell>
          <cell r="AJ316" t="str">
            <v>Validado Correctamente</v>
          </cell>
          <cell r="AK316" t="str">
            <v>Vacio</v>
          </cell>
          <cell r="AL316" t="str">
            <v>Vacio</v>
          </cell>
          <cell r="AM316" t="str">
            <v>Vacio</v>
          </cell>
          <cell r="AN316" t="str">
            <v>Vacio</v>
          </cell>
          <cell r="AO316" t="str">
            <v>Vacio</v>
          </cell>
          <cell r="AP316" t="str">
            <v>Vacio</v>
          </cell>
          <cell r="AQ316" t="str">
            <v>Vacio</v>
          </cell>
          <cell r="AR316" t="str">
            <v>Vacio</v>
          </cell>
          <cell r="AS316" t="str">
            <v>Vacio</v>
          </cell>
          <cell r="AT316" t="str">
            <v>Vacio</v>
          </cell>
          <cell r="AU316" t="str">
            <v>Vacio</v>
          </cell>
          <cell r="AV316" t="str">
            <v>Vacio</v>
          </cell>
          <cell r="AW316" t="str">
            <v>Vacio</v>
          </cell>
          <cell r="AX316" t="str">
            <v>Vacio</v>
          </cell>
          <cell r="AY316" t="str">
            <v>Vacio</v>
          </cell>
          <cell r="AZ316" t="str">
            <v>Vacio</v>
          </cell>
          <cell r="BA316" t="str">
            <v>Vacio</v>
          </cell>
          <cell r="BB316" t="str">
            <v>Vacio</v>
          </cell>
          <cell r="BC316" t="str">
            <v>Vacio</v>
          </cell>
          <cell r="BD316" t="str">
            <v>Vacio</v>
          </cell>
          <cell r="BE316" t="str">
            <v>Vacio</v>
          </cell>
          <cell r="BF316" t="str">
            <v>Vacio</v>
          </cell>
          <cell r="BG316" t="str">
            <v>Vacio</v>
          </cell>
          <cell r="BH316" t="str">
            <v>Vacio</v>
          </cell>
          <cell r="BI316" t="str">
            <v>Vacio</v>
          </cell>
          <cell r="BJ316" t="str">
            <v>Vacio</v>
          </cell>
          <cell r="BK316" t="str">
            <v>Vacio</v>
          </cell>
          <cell r="BL316" t="str">
            <v>Vacio</v>
          </cell>
          <cell r="BM316" t="str">
            <v>Vacio</v>
          </cell>
          <cell r="BN316" t="str">
            <v>Vacio</v>
          </cell>
          <cell r="BO316" t="str">
            <v>Vacio</v>
          </cell>
          <cell r="BP316" t="str">
            <v>Vacio</v>
          </cell>
          <cell r="BQ316" t="str">
            <v>Vacio</v>
          </cell>
          <cell r="BR316" t="str">
            <v>Vacio</v>
          </cell>
          <cell r="BS316" t="str">
            <v>Vacio</v>
          </cell>
          <cell r="BT316" t="str">
            <v>Vacio</v>
          </cell>
          <cell r="BU316" t="str">
            <v>Vacio</v>
          </cell>
          <cell r="BV316" t="str">
            <v>Vacio</v>
          </cell>
          <cell r="BW316" t="str">
            <v>Vacio</v>
          </cell>
          <cell r="BX316" t="str">
            <v>Vacio</v>
          </cell>
          <cell r="BY316" t="str">
            <v>Vacio</v>
          </cell>
          <cell r="BZ316" t="str">
            <v>Vacio</v>
          </cell>
          <cell r="CA316" t="str">
            <v>Vacio</v>
          </cell>
          <cell r="CB316" t="str">
            <v>Vacio</v>
          </cell>
          <cell r="CC316" t="str">
            <v>Vacio</v>
          </cell>
          <cell r="CD316" t="str">
            <v>Vacio</v>
          </cell>
          <cell r="CE316" t="str">
            <v>Vacio</v>
          </cell>
          <cell r="CF316" t="str">
            <v>Vacio</v>
          </cell>
          <cell r="CG316" t="str">
            <v>Vacio</v>
          </cell>
          <cell r="CH316" t="str">
            <v>Vacio</v>
          </cell>
          <cell r="CI316" t="str">
            <v>Vacio</v>
          </cell>
          <cell r="CJ316" t="str">
            <v>Vacio</v>
          </cell>
          <cell r="CK316" t="str">
            <v>Vacio</v>
          </cell>
          <cell r="CL316" t="str">
            <v>Vacio</v>
          </cell>
          <cell r="CM316" t="str">
            <v>Vacio</v>
          </cell>
          <cell r="CN316" t="str">
            <v>Vacio</v>
          </cell>
          <cell r="CO316" t="str">
            <v>Vacio</v>
          </cell>
          <cell r="CP316" t="str">
            <v>Vacio</v>
          </cell>
          <cell r="CQ316" t="str">
            <v>Vacio</v>
          </cell>
          <cell r="CR316" t="str">
            <v>Vacio</v>
          </cell>
          <cell r="CS316" t="str">
            <v>Vacio</v>
          </cell>
          <cell r="CT316" t="str">
            <v>Vacio</v>
          </cell>
          <cell r="CU316" t="str">
            <v>Vacio</v>
          </cell>
          <cell r="CV316" t="str">
            <v>Vacio</v>
          </cell>
          <cell r="CW316" t="str">
            <v>Vacio</v>
          </cell>
        </row>
        <row r="317">
          <cell r="A317">
            <v>9904</v>
          </cell>
          <cell r="B317" t="str">
            <v>FUNDACION UNIVERSITARIA COLOMBO GERMANA</v>
          </cell>
          <cell r="C317" t="str">
            <v>PRIVADA</v>
          </cell>
          <cell r="D317" t="str">
            <v>Institución Universitaria/Escuela Tecnológica</v>
          </cell>
          <cell r="E317" t="str">
            <v>Vacio</v>
          </cell>
          <cell r="F317">
            <v>43284.490937499999</v>
          </cell>
          <cell r="G317">
            <v>66</v>
          </cell>
          <cell r="H317" t="str">
            <v>Validado Correctamente</v>
          </cell>
          <cell r="I317" t="str">
            <v>SI</v>
          </cell>
          <cell r="J317">
            <v>43284.491909722223</v>
          </cell>
          <cell r="K317">
            <v>66</v>
          </cell>
          <cell r="L317" t="str">
            <v>Validado Correctamente</v>
          </cell>
          <cell r="M317" t="str">
            <v>SI</v>
          </cell>
          <cell r="N317" t="str">
            <v>Vacio</v>
          </cell>
          <cell r="O317" t="str">
            <v>Vacio</v>
          </cell>
          <cell r="P317" t="str">
            <v>Validado con Errores</v>
          </cell>
          <cell r="Q317" t="str">
            <v>Vacio</v>
          </cell>
          <cell r="R317" t="str">
            <v>Vacio</v>
          </cell>
          <cell r="S317" t="str">
            <v>Vacio</v>
          </cell>
          <cell r="T317" t="str">
            <v>Validado con Errores</v>
          </cell>
          <cell r="U317" t="str">
            <v>Vacio</v>
          </cell>
          <cell r="V317" t="str">
            <v>Vacio</v>
          </cell>
          <cell r="W317" t="str">
            <v>Vacio</v>
          </cell>
          <cell r="X317" t="str">
            <v>Vacio</v>
          </cell>
          <cell r="Y317" t="str">
            <v>Vacio</v>
          </cell>
          <cell r="Z317" t="str">
            <v>Vacio</v>
          </cell>
          <cell r="AA317" t="str">
            <v>Vacio</v>
          </cell>
          <cell r="AB317" t="str">
            <v>Vacio</v>
          </cell>
          <cell r="AC317" t="str">
            <v>Vacio</v>
          </cell>
          <cell r="AD317" t="str">
            <v>Vacio</v>
          </cell>
          <cell r="AE317" t="str">
            <v>Vacio</v>
          </cell>
          <cell r="AF317" t="str">
            <v>Vacio</v>
          </cell>
          <cell r="AG317" t="str">
            <v>Vacio</v>
          </cell>
          <cell r="AH317" t="str">
            <v>Vacio</v>
          </cell>
          <cell r="AI317" t="str">
            <v>Vacio</v>
          </cell>
          <cell r="AJ317" t="str">
            <v>Validado con Errores</v>
          </cell>
          <cell r="AK317" t="str">
            <v>Vacio</v>
          </cell>
          <cell r="AL317">
            <v>43280.647673611114</v>
          </cell>
          <cell r="AM317" t="str">
            <v>CARGUE 0</v>
          </cell>
          <cell r="AN317" t="str">
            <v>Cargue en cero</v>
          </cell>
          <cell r="AO317" t="str">
            <v>NO</v>
          </cell>
          <cell r="AP317">
            <v>43280.649351851855</v>
          </cell>
          <cell r="AQ317">
            <v>4</v>
          </cell>
          <cell r="AR317" t="str">
            <v>Validado Correctamente</v>
          </cell>
          <cell r="AS317" t="str">
            <v>NO</v>
          </cell>
          <cell r="AT317">
            <v>43280.649351851855</v>
          </cell>
          <cell r="AU317">
            <v>2</v>
          </cell>
          <cell r="AV317" t="str">
            <v>Validado Correctamente</v>
          </cell>
          <cell r="AW317" t="str">
            <v>NO</v>
          </cell>
          <cell r="AX317" t="str">
            <v>Vacio</v>
          </cell>
          <cell r="AY317" t="str">
            <v>Vacio</v>
          </cell>
          <cell r="AZ317" t="str">
            <v>Validado con Errores</v>
          </cell>
          <cell r="BA317" t="str">
            <v>Vacio</v>
          </cell>
          <cell r="BB317">
            <v>43280.647986111115</v>
          </cell>
          <cell r="BC317" t="str">
            <v>CARGUE 0</v>
          </cell>
          <cell r="BD317" t="str">
            <v>Cargue en cero</v>
          </cell>
          <cell r="BE317" t="str">
            <v>NO</v>
          </cell>
          <cell r="BF317">
            <v>43280.648113425923</v>
          </cell>
          <cell r="BG317" t="str">
            <v>CARGUE 0</v>
          </cell>
          <cell r="BH317" t="str">
            <v>Cargue en cero</v>
          </cell>
          <cell r="BI317" t="str">
            <v>NO</v>
          </cell>
          <cell r="BJ317">
            <v>43280.648263888892</v>
          </cell>
          <cell r="BK317" t="str">
            <v>CARGUE 0</v>
          </cell>
          <cell r="BL317" t="str">
            <v>Cargue en cero</v>
          </cell>
          <cell r="BM317" t="str">
            <v>NO</v>
          </cell>
          <cell r="BN317">
            <v>43280.647523148145</v>
          </cell>
          <cell r="BO317" t="str">
            <v>CARGUE 0</v>
          </cell>
          <cell r="BP317" t="str">
            <v>Cargue en cero</v>
          </cell>
          <cell r="BQ317" t="str">
            <v>NO</v>
          </cell>
          <cell r="BR317">
            <v>43280.517118055555</v>
          </cell>
          <cell r="BS317" t="str">
            <v>CARGUE 0</v>
          </cell>
          <cell r="BT317" t="str">
            <v>Cargue en cero</v>
          </cell>
          <cell r="BU317" t="str">
            <v>NO</v>
          </cell>
          <cell r="BV317" t="str">
            <v>Vacio</v>
          </cell>
          <cell r="BW317" t="str">
            <v>Vacio</v>
          </cell>
          <cell r="BX317" t="str">
            <v>Validado con Errores</v>
          </cell>
          <cell r="BY317" t="str">
            <v>Vacio</v>
          </cell>
          <cell r="BZ317">
            <v>43280.505752314813</v>
          </cell>
          <cell r="CA317">
            <v>16</v>
          </cell>
          <cell r="CB317" t="str">
            <v>Validado Correctamente</v>
          </cell>
          <cell r="CC317" t="str">
            <v>NO</v>
          </cell>
          <cell r="CD317" t="str">
            <v>Vacio</v>
          </cell>
          <cell r="CE317" t="str">
            <v>Vacio</v>
          </cell>
          <cell r="CF317" t="str">
            <v>Validado con Errores</v>
          </cell>
          <cell r="CG317" t="str">
            <v>Vacio</v>
          </cell>
          <cell r="CH317" t="str">
            <v>Vacio</v>
          </cell>
          <cell r="CI317" t="str">
            <v>Vacio</v>
          </cell>
          <cell r="CJ317" t="str">
            <v>Validado con Errores</v>
          </cell>
          <cell r="CK317" t="str">
            <v>Vacio</v>
          </cell>
          <cell r="CL317" t="str">
            <v>Vacio</v>
          </cell>
          <cell r="CM317" t="str">
            <v>Vacio</v>
          </cell>
          <cell r="CN317" t="str">
            <v>Validado con Errores</v>
          </cell>
          <cell r="CO317" t="str">
            <v>Vacio</v>
          </cell>
          <cell r="CP317" t="str">
            <v>Vacio</v>
          </cell>
          <cell r="CQ317" t="str">
            <v>Vacio</v>
          </cell>
          <cell r="CR317" t="str">
            <v>Vacio</v>
          </cell>
          <cell r="CS317" t="str">
            <v>Vacio</v>
          </cell>
          <cell r="CT317" t="str">
            <v>Vacio</v>
          </cell>
          <cell r="CU317" t="str">
            <v>Vacio</v>
          </cell>
          <cell r="CV317" t="str">
            <v>Validado con Errores</v>
          </cell>
          <cell r="CW317" t="str">
            <v>Vacio</v>
          </cell>
        </row>
        <row r="318">
          <cell r="A318">
            <v>9905</v>
          </cell>
          <cell r="B318" t="str">
            <v>FUNDACION ESCUELA TECNOLOGICA DE NEIVA - JESUS OVIEDO PEREZ -FET</v>
          </cell>
          <cell r="C318" t="str">
            <v>PRIVADA</v>
          </cell>
          <cell r="D318" t="str">
            <v>Institución Universitaria/Escuela Tecnológica</v>
          </cell>
          <cell r="E318" t="str">
            <v>Vacio</v>
          </cell>
          <cell r="F318">
            <v>43266.55709490741</v>
          </cell>
          <cell r="G318">
            <v>174</v>
          </cell>
          <cell r="H318" t="str">
            <v>Validado Correctamente</v>
          </cell>
          <cell r="I318" t="str">
            <v>NO</v>
          </cell>
          <cell r="J318">
            <v>43266.642372685186</v>
          </cell>
          <cell r="K318">
            <v>168</v>
          </cell>
          <cell r="L318" t="str">
            <v>Validado Correctamente</v>
          </cell>
          <cell r="M318" t="str">
            <v>NO</v>
          </cell>
          <cell r="N318">
            <v>43279.427777777775</v>
          </cell>
          <cell r="O318">
            <v>380</v>
          </cell>
          <cell r="P318" t="str">
            <v>Validado Correctamente</v>
          </cell>
          <cell r="Q318" t="str">
            <v>NO</v>
          </cell>
          <cell r="R318">
            <v>43279.461168981485</v>
          </cell>
          <cell r="S318">
            <v>694</v>
          </cell>
          <cell r="T318" t="str">
            <v>Validado Correctamente</v>
          </cell>
          <cell r="U318" t="str">
            <v>NO</v>
          </cell>
          <cell r="V318">
            <v>43269.633090277777</v>
          </cell>
          <cell r="W318">
            <v>102</v>
          </cell>
          <cell r="X318" t="str">
            <v>Validado Correctamente</v>
          </cell>
          <cell r="Y318" t="str">
            <v>NO</v>
          </cell>
          <cell r="Z318">
            <v>42985.703738425924</v>
          </cell>
          <cell r="AA318">
            <v>9</v>
          </cell>
          <cell r="AB318" t="str">
            <v>Validado Correctamente</v>
          </cell>
          <cell r="AC318" t="str">
            <v>NO</v>
          </cell>
          <cell r="AD318" t="str">
            <v>Vacio</v>
          </cell>
          <cell r="AE318" t="str">
            <v>Vacio</v>
          </cell>
          <cell r="AF318" t="str">
            <v>Vacio</v>
          </cell>
          <cell r="AG318" t="str">
            <v>Vacio</v>
          </cell>
          <cell r="AH318">
            <v>43278.378761574073</v>
          </cell>
          <cell r="AI318">
            <v>57</v>
          </cell>
          <cell r="AJ318" t="str">
            <v>Validado Correctamente</v>
          </cell>
          <cell r="AK318" t="str">
            <v>NO</v>
          </cell>
          <cell r="AL318">
            <v>43279.383877314816</v>
          </cell>
          <cell r="AM318" t="str">
            <v>CARGUE 0</v>
          </cell>
          <cell r="AN318" t="str">
            <v>Cargue en cero</v>
          </cell>
          <cell r="AO318" t="str">
            <v>NO</v>
          </cell>
          <cell r="AP318">
            <v>43279.383715277778</v>
          </cell>
          <cell r="AQ318" t="str">
            <v>CARGUE 0</v>
          </cell>
          <cell r="AR318" t="str">
            <v>Cargue en cero</v>
          </cell>
          <cell r="AS318" t="str">
            <v>NO</v>
          </cell>
          <cell r="AT318" t="str">
            <v>Vacio</v>
          </cell>
          <cell r="AU318" t="str">
            <v>Vacio</v>
          </cell>
          <cell r="AV318" t="str">
            <v>Vacio</v>
          </cell>
          <cell r="AW318" t="str">
            <v>Vacio</v>
          </cell>
          <cell r="AX318">
            <v>43279.383935185186</v>
          </cell>
          <cell r="AY318" t="str">
            <v>CARGUE 0</v>
          </cell>
          <cell r="AZ318" t="str">
            <v>Cargue en cero</v>
          </cell>
          <cell r="BA318" t="str">
            <v>NO</v>
          </cell>
          <cell r="BB318">
            <v>43279.383981481478</v>
          </cell>
          <cell r="BC318" t="str">
            <v>CARGUE 0</v>
          </cell>
          <cell r="BD318" t="str">
            <v>Cargue en cero</v>
          </cell>
          <cell r="BE318" t="str">
            <v>NO</v>
          </cell>
          <cell r="BF318">
            <v>43279.384039351855</v>
          </cell>
          <cell r="BG318" t="str">
            <v>CARGUE 0</v>
          </cell>
          <cell r="BH318" t="str">
            <v>Cargue en cero</v>
          </cell>
          <cell r="BI318" t="str">
            <v>NO</v>
          </cell>
          <cell r="BJ318">
            <v>43279.384085648147</v>
          </cell>
          <cell r="BK318" t="str">
            <v>CARGUE 0</v>
          </cell>
          <cell r="BL318" t="str">
            <v>Cargue en cero</v>
          </cell>
          <cell r="BM318" t="str">
            <v>NO</v>
          </cell>
          <cell r="BN318">
            <v>43279.383194444446</v>
          </cell>
          <cell r="BO318" t="str">
            <v>CARGUE 0</v>
          </cell>
          <cell r="BP318" t="str">
            <v>Cargue en cero</v>
          </cell>
          <cell r="BQ318" t="str">
            <v>NO</v>
          </cell>
          <cell r="BR318" t="str">
            <v>Vacio</v>
          </cell>
          <cell r="BS318" t="str">
            <v>Vacio</v>
          </cell>
          <cell r="BT318" t="str">
            <v>Vacio</v>
          </cell>
          <cell r="BU318" t="str">
            <v>Vacio</v>
          </cell>
          <cell r="BV318">
            <v>43281.38554398148</v>
          </cell>
          <cell r="BW318">
            <v>12</v>
          </cell>
          <cell r="BX318" t="str">
            <v>Validado Correctamente</v>
          </cell>
          <cell r="BY318" t="str">
            <v>Vacio</v>
          </cell>
          <cell r="BZ318">
            <v>43355.39403935185</v>
          </cell>
          <cell r="CA318">
            <v>4</v>
          </cell>
          <cell r="CB318" t="str">
            <v>Validado Correctamente</v>
          </cell>
          <cell r="CC318" t="str">
            <v>SI</v>
          </cell>
          <cell r="CD318">
            <v>43279.382974537039</v>
          </cell>
          <cell r="CE318" t="str">
            <v>CARGUE 0</v>
          </cell>
          <cell r="CF318" t="str">
            <v>Cargue en cero</v>
          </cell>
          <cell r="CG318" t="str">
            <v>NO</v>
          </cell>
          <cell r="CH318">
            <v>43281.416562500002</v>
          </cell>
          <cell r="CI318">
            <v>4</v>
          </cell>
          <cell r="CJ318" t="str">
            <v>Validado Correctamente</v>
          </cell>
          <cell r="CK318" t="str">
            <v>Vacio</v>
          </cell>
          <cell r="CL318">
            <v>43279.382708333331</v>
          </cell>
          <cell r="CM318" t="str">
            <v>CARGUE 0</v>
          </cell>
          <cell r="CN318" t="str">
            <v>Cargue en cero</v>
          </cell>
          <cell r="CO318" t="str">
            <v>NO</v>
          </cell>
          <cell r="CP318">
            <v>43281.417731481481</v>
          </cell>
          <cell r="CQ318">
            <v>10</v>
          </cell>
          <cell r="CR318" t="str">
            <v>Validado Correctamente</v>
          </cell>
          <cell r="CS318" t="str">
            <v>Vacio</v>
          </cell>
          <cell r="CT318">
            <v>43279.382870370369</v>
          </cell>
          <cell r="CU318" t="str">
            <v>CARGUE 0</v>
          </cell>
          <cell r="CV318" t="str">
            <v>Cargue en cero</v>
          </cell>
          <cell r="CW318" t="str">
            <v>NO</v>
          </cell>
        </row>
        <row r="319">
          <cell r="A319">
            <v>9906</v>
          </cell>
          <cell r="B319" t="str">
            <v>CORPORACION UNIVERSITARIA PARA EL DESARROLLO EMPRESARIAL Y SOCIAL- CUDES</v>
          </cell>
          <cell r="C319" t="str">
            <v>PRIVADA</v>
          </cell>
          <cell r="D319" t="str">
            <v>Institución Universitaria/Escuela Tecnológica</v>
          </cell>
          <cell r="E319" t="str">
            <v>Vacio</v>
          </cell>
          <cell r="F319">
            <v>43171.680497685185</v>
          </cell>
          <cell r="G319">
            <v>75</v>
          </cell>
          <cell r="H319" t="str">
            <v>Validado Correctamente</v>
          </cell>
          <cell r="I319" t="str">
            <v>NO</v>
          </cell>
          <cell r="J319">
            <v>43171.689525462964</v>
          </cell>
          <cell r="K319">
            <v>71</v>
          </cell>
          <cell r="L319" t="str">
            <v>Validado Correctamente</v>
          </cell>
          <cell r="M319" t="str">
            <v>NO</v>
          </cell>
          <cell r="N319">
            <v>43167.473738425928</v>
          </cell>
          <cell r="O319">
            <v>53</v>
          </cell>
          <cell r="P319" t="str">
            <v>Validado Correctamente</v>
          </cell>
          <cell r="Q319" t="str">
            <v>NO</v>
          </cell>
          <cell r="R319">
            <v>43280.477025462962</v>
          </cell>
          <cell r="S319">
            <v>175</v>
          </cell>
          <cell r="T319" t="str">
            <v>Validado Correctamente</v>
          </cell>
          <cell r="U319" t="str">
            <v>NO</v>
          </cell>
          <cell r="V319">
            <v>43214.553749999999</v>
          </cell>
          <cell r="W319">
            <v>13</v>
          </cell>
          <cell r="X319" t="str">
            <v>Validado Correctamente</v>
          </cell>
          <cell r="Y319" t="str">
            <v>NO</v>
          </cell>
          <cell r="Z319">
            <v>42986.638159722221</v>
          </cell>
          <cell r="AA319">
            <v>5</v>
          </cell>
          <cell r="AB319" t="str">
            <v>Validado Correctamente</v>
          </cell>
          <cell r="AC319" t="str">
            <v>NO</v>
          </cell>
          <cell r="AD319" t="str">
            <v>Vacio</v>
          </cell>
          <cell r="AE319" t="str">
            <v>Vacio</v>
          </cell>
          <cell r="AF319" t="str">
            <v>Vacio</v>
          </cell>
          <cell r="AG319" t="str">
            <v>Vacio</v>
          </cell>
          <cell r="AH319">
            <v>43271.450729166667</v>
          </cell>
          <cell r="AI319">
            <v>34</v>
          </cell>
          <cell r="AJ319" t="str">
            <v>Validado Correctamente</v>
          </cell>
          <cell r="AK319" t="str">
            <v>NO</v>
          </cell>
          <cell r="AL319">
            <v>43271.450833333336</v>
          </cell>
          <cell r="AM319" t="str">
            <v>CARGUE 0</v>
          </cell>
          <cell r="AN319" t="str">
            <v>Cargue en cero</v>
          </cell>
          <cell r="AO319" t="str">
            <v>NO</v>
          </cell>
          <cell r="AP319">
            <v>43271.45008101852</v>
          </cell>
          <cell r="AQ319" t="str">
            <v>CARGUE 0</v>
          </cell>
          <cell r="AR319" t="str">
            <v>Cargue en cero</v>
          </cell>
          <cell r="AS319" t="str">
            <v>NO</v>
          </cell>
          <cell r="AT319">
            <v>43271.450416666667</v>
          </cell>
          <cell r="AU319" t="str">
            <v>CARGUE 0</v>
          </cell>
          <cell r="AV319" t="str">
            <v>Cargue en cero</v>
          </cell>
          <cell r="AW319" t="str">
            <v>NO</v>
          </cell>
          <cell r="AX319">
            <v>43271.451215277775</v>
          </cell>
          <cell r="AY319" t="str">
            <v>CARGUE 0</v>
          </cell>
          <cell r="AZ319" t="str">
            <v>Cargue en cero</v>
          </cell>
          <cell r="BA319" t="str">
            <v>NO</v>
          </cell>
          <cell r="BB319">
            <v>43271.451666666668</v>
          </cell>
          <cell r="BC319" t="str">
            <v>CARGUE 0</v>
          </cell>
          <cell r="BD319" t="str">
            <v>Cargue en cero</v>
          </cell>
          <cell r="BE319" t="str">
            <v>NO</v>
          </cell>
          <cell r="BF319">
            <v>43271.451874999999</v>
          </cell>
          <cell r="BG319" t="str">
            <v>CARGUE 0</v>
          </cell>
          <cell r="BH319" t="str">
            <v>Cargue en cero</v>
          </cell>
          <cell r="BI319" t="str">
            <v>NO</v>
          </cell>
          <cell r="BJ319">
            <v>43271.452048611114</v>
          </cell>
          <cell r="BK319" t="str">
            <v>CARGUE 0</v>
          </cell>
          <cell r="BL319" t="str">
            <v>Cargue en cero</v>
          </cell>
          <cell r="BM319" t="str">
            <v>NO</v>
          </cell>
          <cell r="BN319">
            <v>43271.449490740742</v>
          </cell>
          <cell r="BO319" t="str">
            <v>CARGUE 0</v>
          </cell>
          <cell r="BP319" t="str">
            <v>Cargue en cero</v>
          </cell>
          <cell r="BQ319" t="str">
            <v>NO</v>
          </cell>
          <cell r="BR319">
            <v>43271.633287037039</v>
          </cell>
          <cell r="BS319" t="str">
            <v>CARGUE 0</v>
          </cell>
          <cell r="BT319" t="str">
            <v>Cargue en cero</v>
          </cell>
          <cell r="BU319" t="str">
            <v>NO</v>
          </cell>
          <cell r="BV319" t="str">
            <v>Vacio</v>
          </cell>
          <cell r="BW319" t="str">
            <v>Vacio</v>
          </cell>
          <cell r="BX319" t="str">
            <v>Validado con Errores</v>
          </cell>
          <cell r="BY319" t="str">
            <v>Vacio</v>
          </cell>
          <cell r="BZ319">
            <v>43279.601157407407</v>
          </cell>
          <cell r="CA319">
            <v>1</v>
          </cell>
          <cell r="CB319" t="str">
            <v>Validado Correctamente</v>
          </cell>
          <cell r="CC319" t="str">
            <v>NO</v>
          </cell>
          <cell r="CD319">
            <v>43271.454675925925</v>
          </cell>
          <cell r="CE319" t="str">
            <v>CARGUE 0</v>
          </cell>
          <cell r="CF319" t="str">
            <v>Cargue en cero</v>
          </cell>
          <cell r="CG319" t="str">
            <v>NO</v>
          </cell>
          <cell r="CH319">
            <v>43271.454247685186</v>
          </cell>
          <cell r="CI319" t="str">
            <v>CARGUE 0</v>
          </cell>
          <cell r="CJ319" t="str">
            <v>Cargue en cero</v>
          </cell>
          <cell r="CK319" t="str">
            <v>NO</v>
          </cell>
          <cell r="CL319">
            <v>43271.454988425925</v>
          </cell>
          <cell r="CM319" t="str">
            <v>CARGUE 0</v>
          </cell>
          <cell r="CN319" t="str">
            <v>Cargue en cero</v>
          </cell>
          <cell r="CO319" t="str">
            <v>NO</v>
          </cell>
          <cell r="CP319">
            <v>43279.6171875</v>
          </cell>
          <cell r="CQ319">
            <v>1</v>
          </cell>
          <cell r="CR319" t="str">
            <v>Validado Correctamente</v>
          </cell>
          <cell r="CS319" t="str">
            <v>NO</v>
          </cell>
          <cell r="CT319">
            <v>43271.455138888887</v>
          </cell>
          <cell r="CU319" t="str">
            <v>CARGUE 0</v>
          </cell>
          <cell r="CV319" t="str">
            <v>Cargue en cero</v>
          </cell>
          <cell r="CW319" t="str">
            <v>NO</v>
          </cell>
        </row>
        <row r="320">
          <cell r="A320">
            <v>9907</v>
          </cell>
          <cell r="B320" t="str">
            <v>FUNDACION UNIVERSITARIA NAVARRA - UNINAVARRA</v>
          </cell>
          <cell r="C320" t="str">
            <v>PRIVADA</v>
          </cell>
          <cell r="D320" t="str">
            <v>Institución Universitaria/Escuela Tecnológica</v>
          </cell>
          <cell r="E320" t="str">
            <v>Vacio</v>
          </cell>
          <cell r="F320">
            <v>43357.307187500002</v>
          </cell>
          <cell r="G320">
            <v>553</v>
          </cell>
          <cell r="H320" t="str">
            <v>Validado Correctamente</v>
          </cell>
          <cell r="I320" t="str">
            <v>SI</v>
          </cell>
          <cell r="J320">
            <v>43357.351678240739</v>
          </cell>
          <cell r="K320">
            <v>495</v>
          </cell>
          <cell r="L320" t="str">
            <v>Validado Correctamente</v>
          </cell>
          <cell r="M320" t="str">
            <v>SI</v>
          </cell>
          <cell r="N320">
            <v>43358.361226851855</v>
          </cell>
          <cell r="O320">
            <v>363</v>
          </cell>
          <cell r="P320" t="str">
            <v>Validado Correctamente</v>
          </cell>
          <cell r="Q320" t="str">
            <v>SI</v>
          </cell>
          <cell r="R320" t="str">
            <v>Vacio</v>
          </cell>
          <cell r="S320" t="str">
            <v>Vacio</v>
          </cell>
          <cell r="T320" t="str">
            <v>Validado con Errores</v>
          </cell>
          <cell r="U320" t="str">
            <v>Vacio</v>
          </cell>
          <cell r="V320" t="str">
            <v>Vacio</v>
          </cell>
          <cell r="W320" t="str">
            <v>Vacio</v>
          </cell>
          <cell r="X320" t="str">
            <v>Vacio</v>
          </cell>
          <cell r="Y320" t="str">
            <v>Vacio</v>
          </cell>
          <cell r="Z320" t="str">
            <v>Vacio</v>
          </cell>
          <cell r="AA320" t="str">
            <v>Vacio</v>
          </cell>
          <cell r="AB320" t="str">
            <v>Vacio</v>
          </cell>
          <cell r="AC320" t="str">
            <v>Vacio</v>
          </cell>
          <cell r="AD320" t="str">
            <v>Vacio</v>
          </cell>
          <cell r="AE320" t="str">
            <v>Vacio</v>
          </cell>
          <cell r="AF320" t="str">
            <v>Vacio</v>
          </cell>
          <cell r="AG320" t="str">
            <v>Vacio</v>
          </cell>
          <cell r="AH320">
            <v>43403.385613425926</v>
          </cell>
          <cell r="AI320">
            <v>219</v>
          </cell>
          <cell r="AJ320" t="str">
            <v>Validado Correctamente</v>
          </cell>
          <cell r="AK320" t="str">
            <v>SI</v>
          </cell>
          <cell r="AL320" t="str">
            <v>Vacio</v>
          </cell>
          <cell r="AM320" t="str">
            <v>Vacio</v>
          </cell>
          <cell r="AN320" t="str">
            <v>Vacio</v>
          </cell>
          <cell r="AO320" t="str">
            <v>Vacio</v>
          </cell>
          <cell r="AP320" t="str">
            <v>Vacio</v>
          </cell>
          <cell r="AQ320" t="str">
            <v>Vacio</v>
          </cell>
          <cell r="AR320" t="str">
            <v>Vacio</v>
          </cell>
          <cell r="AS320" t="str">
            <v>Vacio</v>
          </cell>
          <cell r="AT320" t="str">
            <v>Vacio</v>
          </cell>
          <cell r="AU320" t="str">
            <v>Vacio</v>
          </cell>
          <cell r="AV320" t="str">
            <v>Vacio</v>
          </cell>
          <cell r="AW320" t="str">
            <v>Vacio</v>
          </cell>
          <cell r="AX320">
            <v>43291.308495370373</v>
          </cell>
          <cell r="AY320">
            <v>2</v>
          </cell>
          <cell r="AZ320" t="str">
            <v>Validado Correctamente</v>
          </cell>
          <cell r="BA320" t="str">
            <v>SI</v>
          </cell>
          <cell r="BB320" t="str">
            <v>Vacio</v>
          </cell>
          <cell r="BC320" t="str">
            <v>Vacio</v>
          </cell>
          <cell r="BD320" t="str">
            <v>Vacio</v>
          </cell>
          <cell r="BE320" t="str">
            <v>Vacio</v>
          </cell>
          <cell r="BF320" t="str">
            <v>Vacio</v>
          </cell>
          <cell r="BG320" t="str">
            <v>Vacio</v>
          </cell>
          <cell r="BH320" t="str">
            <v>Vacio</v>
          </cell>
          <cell r="BI320" t="str">
            <v>Vacio</v>
          </cell>
          <cell r="BJ320" t="str">
            <v>Vacio</v>
          </cell>
          <cell r="BK320" t="str">
            <v>Vacio</v>
          </cell>
          <cell r="BL320" t="str">
            <v>Vacio</v>
          </cell>
          <cell r="BM320" t="str">
            <v>Vacio</v>
          </cell>
          <cell r="BN320">
            <v>43290.675115740742</v>
          </cell>
          <cell r="BO320">
            <v>10</v>
          </cell>
          <cell r="BP320" t="str">
            <v>Validado Correctamente</v>
          </cell>
          <cell r="BQ320" t="str">
            <v>SI</v>
          </cell>
          <cell r="BR320" t="str">
            <v>Vacio</v>
          </cell>
          <cell r="BS320" t="str">
            <v>Vacio</v>
          </cell>
          <cell r="BT320" t="str">
            <v>Vacio</v>
          </cell>
          <cell r="BU320" t="str">
            <v>Vacio</v>
          </cell>
          <cell r="BV320">
            <v>43285.738645833335</v>
          </cell>
          <cell r="BW320">
            <v>44</v>
          </cell>
          <cell r="BX320" t="str">
            <v>Validado Correctamente</v>
          </cell>
          <cell r="BY320" t="str">
            <v>SI</v>
          </cell>
          <cell r="BZ320" t="str">
            <v>Vacio</v>
          </cell>
          <cell r="CA320" t="str">
            <v>Vacio</v>
          </cell>
          <cell r="CB320" t="str">
            <v>Vacio</v>
          </cell>
          <cell r="CC320" t="str">
            <v>Vacio</v>
          </cell>
          <cell r="CD320" t="str">
            <v>Vacio</v>
          </cell>
          <cell r="CE320" t="str">
            <v>Vacio</v>
          </cell>
          <cell r="CF320" t="str">
            <v>Vacio</v>
          </cell>
          <cell r="CG320" t="str">
            <v>Vacio</v>
          </cell>
          <cell r="CH320" t="str">
            <v>Vacio</v>
          </cell>
          <cell r="CI320" t="str">
            <v>Vacio</v>
          </cell>
          <cell r="CJ320" t="str">
            <v>Vacio</v>
          </cell>
          <cell r="CK320" t="str">
            <v>Vacio</v>
          </cell>
          <cell r="CL320" t="str">
            <v>Vacio</v>
          </cell>
          <cell r="CM320" t="str">
            <v>Vacio</v>
          </cell>
          <cell r="CN320" t="str">
            <v>Vacio</v>
          </cell>
          <cell r="CO320" t="str">
            <v>Vacio</v>
          </cell>
          <cell r="CP320" t="str">
            <v>Vacio</v>
          </cell>
          <cell r="CQ320" t="str">
            <v>Vacio</v>
          </cell>
          <cell r="CR320" t="str">
            <v>Vacio</v>
          </cell>
          <cell r="CS320" t="str">
            <v>Vacio</v>
          </cell>
          <cell r="CT320" t="str">
            <v>Vacio</v>
          </cell>
          <cell r="CU320" t="str">
            <v>Vacio</v>
          </cell>
          <cell r="CV320" t="str">
            <v>Vacio</v>
          </cell>
          <cell r="CW320" t="str">
            <v>Vacio</v>
          </cell>
        </row>
        <row r="321">
          <cell r="A321">
            <v>9910</v>
          </cell>
          <cell r="B321" t="str">
            <v>FUNDACION UNIVERSITARIA LUIS G. PAEZ - UNILUISGPAEZ</v>
          </cell>
          <cell r="C321" t="str">
            <v>PRIVADA</v>
          </cell>
          <cell r="D321" t="str">
            <v>Institución Universitaria/Escuela Tecnológica</v>
          </cell>
          <cell r="E321" t="str">
            <v>Vacio</v>
          </cell>
          <cell r="F321">
            <v>43168.694664351853</v>
          </cell>
          <cell r="G321">
            <v>19</v>
          </cell>
          <cell r="H321" t="str">
            <v>Validado Correctamente</v>
          </cell>
          <cell r="I321" t="str">
            <v>NO</v>
          </cell>
          <cell r="J321">
            <v>43168.712523148148</v>
          </cell>
          <cell r="K321">
            <v>19</v>
          </cell>
          <cell r="L321" t="str">
            <v>Validado Correctamente</v>
          </cell>
          <cell r="M321" t="str">
            <v>NO</v>
          </cell>
          <cell r="N321">
            <v>43168.726400462961</v>
          </cell>
          <cell r="O321">
            <v>12</v>
          </cell>
          <cell r="P321" t="str">
            <v>Validado Correctamente</v>
          </cell>
          <cell r="Q321" t="str">
            <v>NO</v>
          </cell>
          <cell r="R321">
            <v>43169.397766203707</v>
          </cell>
          <cell r="S321">
            <v>23</v>
          </cell>
          <cell r="T321" t="str">
            <v>Validado Correctamente</v>
          </cell>
          <cell r="U321" t="str">
            <v>NO</v>
          </cell>
          <cell r="V321">
            <v>43217.699953703705</v>
          </cell>
          <cell r="W321">
            <v>5</v>
          </cell>
          <cell r="X321" t="str">
            <v>Validado Correctamente</v>
          </cell>
          <cell r="Y321" t="str">
            <v>NO</v>
          </cell>
          <cell r="Z321" t="str">
            <v>Vacio</v>
          </cell>
          <cell r="AA321" t="str">
            <v>Vacio</v>
          </cell>
          <cell r="AB321" t="str">
            <v>Vacio</v>
          </cell>
          <cell r="AC321" t="str">
            <v>Vacio</v>
          </cell>
          <cell r="AD321" t="str">
            <v>Vacio</v>
          </cell>
          <cell r="AE321" t="str">
            <v>Vacio</v>
          </cell>
          <cell r="AF321" t="str">
            <v>Vacio</v>
          </cell>
          <cell r="AG321" t="str">
            <v>Vacio</v>
          </cell>
          <cell r="AH321">
            <v>43287.573055555556</v>
          </cell>
          <cell r="AI321">
            <v>20</v>
          </cell>
          <cell r="AJ321" t="str">
            <v>Validado Correctamente</v>
          </cell>
          <cell r="AK321" t="str">
            <v>SI</v>
          </cell>
          <cell r="AL321" t="str">
            <v>Vacio</v>
          </cell>
          <cell r="AM321" t="str">
            <v>Vacio</v>
          </cell>
          <cell r="AN321" t="str">
            <v>Vacio</v>
          </cell>
          <cell r="AO321" t="str">
            <v>Vacio</v>
          </cell>
          <cell r="AP321" t="str">
            <v>Vacio</v>
          </cell>
          <cell r="AQ321" t="str">
            <v>Vacio</v>
          </cell>
          <cell r="AR321" t="str">
            <v>Vacio</v>
          </cell>
          <cell r="AS321" t="str">
            <v>Vacio</v>
          </cell>
          <cell r="AT321" t="str">
            <v>Vacio</v>
          </cell>
          <cell r="AU321" t="str">
            <v>Vacio</v>
          </cell>
          <cell r="AV321" t="str">
            <v>Vacio</v>
          </cell>
          <cell r="AW321" t="str">
            <v>Vacio</v>
          </cell>
          <cell r="AX321" t="str">
            <v>Vacio</v>
          </cell>
          <cell r="AY321" t="str">
            <v>Vacio</v>
          </cell>
          <cell r="AZ321" t="str">
            <v>Vacio</v>
          </cell>
          <cell r="BA321" t="str">
            <v>Vacio</v>
          </cell>
          <cell r="BB321" t="str">
            <v>Vacio</v>
          </cell>
          <cell r="BC321" t="str">
            <v>Vacio</v>
          </cell>
          <cell r="BD321" t="str">
            <v>Vacio</v>
          </cell>
          <cell r="BE321" t="str">
            <v>Vacio</v>
          </cell>
          <cell r="BF321" t="str">
            <v>Vacio</v>
          </cell>
          <cell r="BG321" t="str">
            <v>Vacio</v>
          </cell>
          <cell r="BH321" t="str">
            <v>Vacio</v>
          </cell>
          <cell r="BI321" t="str">
            <v>Vacio</v>
          </cell>
          <cell r="BJ321" t="str">
            <v>Vacio</v>
          </cell>
          <cell r="BK321" t="str">
            <v>Vacio</v>
          </cell>
          <cell r="BL321" t="str">
            <v>Vacio</v>
          </cell>
          <cell r="BM321" t="str">
            <v>Vacio</v>
          </cell>
          <cell r="BN321" t="str">
            <v>Vacio</v>
          </cell>
          <cell r="BO321" t="str">
            <v>Vacio</v>
          </cell>
          <cell r="BP321" t="str">
            <v>Vacio</v>
          </cell>
          <cell r="BQ321" t="str">
            <v>Vacio</v>
          </cell>
          <cell r="BR321" t="str">
            <v>Vacio</v>
          </cell>
          <cell r="BS321" t="str">
            <v>Vacio</v>
          </cell>
          <cell r="BT321" t="str">
            <v>Vacio</v>
          </cell>
          <cell r="BU321" t="str">
            <v>Vacio</v>
          </cell>
          <cell r="BV321" t="str">
            <v>Vacio</v>
          </cell>
          <cell r="BW321" t="str">
            <v>Vacio</v>
          </cell>
          <cell r="BX321" t="str">
            <v>Vacio</v>
          </cell>
          <cell r="BY321" t="str">
            <v>Vacio</v>
          </cell>
          <cell r="BZ321" t="str">
            <v>Vacio</v>
          </cell>
          <cell r="CA321" t="str">
            <v>Vacio</v>
          </cell>
          <cell r="CB321" t="str">
            <v>Vacio</v>
          </cell>
          <cell r="CC321" t="str">
            <v>Vacio</v>
          </cell>
          <cell r="CD321" t="str">
            <v>Vacio</v>
          </cell>
          <cell r="CE321" t="str">
            <v>Vacio</v>
          </cell>
          <cell r="CF321" t="str">
            <v>Vacio</v>
          </cell>
          <cell r="CG321" t="str">
            <v>Vacio</v>
          </cell>
          <cell r="CH321" t="str">
            <v>Vacio</v>
          </cell>
          <cell r="CI321" t="str">
            <v>Vacio</v>
          </cell>
          <cell r="CJ321" t="str">
            <v>Vacio</v>
          </cell>
          <cell r="CK321" t="str">
            <v>Vacio</v>
          </cell>
          <cell r="CL321" t="str">
            <v>Vacio</v>
          </cell>
          <cell r="CM321" t="str">
            <v>Vacio</v>
          </cell>
          <cell r="CN321" t="str">
            <v>Vacio</v>
          </cell>
          <cell r="CO321" t="str">
            <v>Vacio</v>
          </cell>
          <cell r="CP321" t="str">
            <v>Vacio</v>
          </cell>
          <cell r="CQ321" t="str">
            <v>Vacio</v>
          </cell>
          <cell r="CR321" t="str">
            <v>Vacio</v>
          </cell>
          <cell r="CS321" t="str">
            <v>Vacio</v>
          </cell>
          <cell r="CT321" t="str">
            <v>Vacio</v>
          </cell>
          <cell r="CU321" t="str">
            <v>Vacio</v>
          </cell>
          <cell r="CV321" t="str">
            <v>Vacio</v>
          </cell>
          <cell r="CW321" t="str">
            <v>Vacio</v>
          </cell>
        </row>
        <row r="322">
          <cell r="A322">
            <v>9913</v>
          </cell>
          <cell r="B322" t="str">
            <v>CORPORACION UNIVERSITARIA DE ASTURIAS</v>
          </cell>
          <cell r="C322" t="str">
            <v>PRIVADA</v>
          </cell>
          <cell r="D322" t="str">
            <v>Institución Universitaria/Escuela Tecnológica</v>
          </cell>
          <cell r="E322" t="str">
            <v>Vacio</v>
          </cell>
          <cell r="F322">
            <v>43278.545115740744</v>
          </cell>
          <cell r="G322">
            <v>2085</v>
          </cell>
          <cell r="H322" t="str">
            <v>Validado Correctamente</v>
          </cell>
          <cell r="I322" t="str">
            <v>NO</v>
          </cell>
          <cell r="J322">
            <v>43279.011018518519</v>
          </cell>
          <cell r="K322">
            <v>1877</v>
          </cell>
          <cell r="L322" t="str">
            <v>Validado Correctamente</v>
          </cell>
          <cell r="M322" t="str">
            <v>NO</v>
          </cell>
          <cell r="N322">
            <v>43279.035902777781</v>
          </cell>
          <cell r="O322">
            <v>1894</v>
          </cell>
          <cell r="P322" t="str">
            <v>Validado Correctamente</v>
          </cell>
          <cell r="Q322" t="str">
            <v>NO</v>
          </cell>
          <cell r="R322">
            <v>43341.403784722221</v>
          </cell>
          <cell r="S322">
            <v>5795</v>
          </cell>
          <cell r="T322" t="str">
            <v>Validado Correctamente</v>
          </cell>
          <cell r="U322" t="str">
            <v>SI</v>
          </cell>
          <cell r="V322">
            <v>43304.519884259258</v>
          </cell>
          <cell r="W322">
            <v>35</v>
          </cell>
          <cell r="X322" t="str">
            <v>Validado Correctamente</v>
          </cell>
          <cell r="Y322" t="str">
            <v>NO</v>
          </cell>
          <cell r="Z322">
            <v>42994.582731481481</v>
          </cell>
          <cell r="AA322">
            <v>4</v>
          </cell>
          <cell r="AB322" t="str">
            <v>Validado Correctamente</v>
          </cell>
          <cell r="AC322" t="str">
            <v>SI</v>
          </cell>
          <cell r="AD322">
            <v>43281.533090277779</v>
          </cell>
          <cell r="AE322">
            <v>1</v>
          </cell>
          <cell r="AF322" t="str">
            <v>Validado Correctamente</v>
          </cell>
          <cell r="AG322" t="str">
            <v>Vacio</v>
          </cell>
          <cell r="AH322">
            <v>43280.650405092594</v>
          </cell>
          <cell r="AI322">
            <v>35</v>
          </cell>
          <cell r="AJ322" t="str">
            <v>Validado Correctamente</v>
          </cell>
          <cell r="AK322" t="str">
            <v>NO</v>
          </cell>
          <cell r="AL322">
            <v>43280.474722222221</v>
          </cell>
          <cell r="AM322" t="str">
            <v>CARGUE 0</v>
          </cell>
          <cell r="AN322" t="str">
            <v>Cargue en cero</v>
          </cell>
          <cell r="AO322" t="str">
            <v>NO</v>
          </cell>
          <cell r="AP322">
            <v>43280.474502314813</v>
          </cell>
          <cell r="AQ322" t="str">
            <v>CARGUE 0</v>
          </cell>
          <cell r="AR322" t="str">
            <v>Cargue en cero</v>
          </cell>
          <cell r="AS322" t="str">
            <v>NO</v>
          </cell>
          <cell r="AT322">
            <v>43280.474606481483</v>
          </cell>
          <cell r="AU322" t="str">
            <v>CARGUE 0</v>
          </cell>
          <cell r="AV322" t="str">
            <v>Cargue en cero</v>
          </cell>
          <cell r="AW322" t="str">
            <v>NO</v>
          </cell>
          <cell r="AX322">
            <v>43280.474780092591</v>
          </cell>
          <cell r="AY322" t="str">
            <v>CARGUE 0</v>
          </cell>
          <cell r="AZ322" t="str">
            <v>Cargue en cero</v>
          </cell>
          <cell r="BA322" t="str">
            <v>NO</v>
          </cell>
          <cell r="BB322">
            <v>43280.475057870368</v>
          </cell>
          <cell r="BC322" t="str">
            <v>CARGUE 0</v>
          </cell>
          <cell r="BD322" t="str">
            <v>Cargue en cero</v>
          </cell>
          <cell r="BE322" t="str">
            <v>NO</v>
          </cell>
          <cell r="BF322">
            <v>43280.475173611114</v>
          </cell>
          <cell r="BG322" t="str">
            <v>CARGUE 0</v>
          </cell>
          <cell r="BH322" t="str">
            <v>Cargue en cero</v>
          </cell>
          <cell r="BI322" t="str">
            <v>NO</v>
          </cell>
          <cell r="BJ322">
            <v>43280.475300925929</v>
          </cell>
          <cell r="BK322" t="str">
            <v>CARGUE 0</v>
          </cell>
          <cell r="BL322" t="str">
            <v>Cargue en cero</v>
          </cell>
          <cell r="BM322" t="str">
            <v>NO</v>
          </cell>
          <cell r="BN322">
            <v>43280.731157407405</v>
          </cell>
          <cell r="BO322" t="str">
            <v>CARGUE 0</v>
          </cell>
          <cell r="BP322" t="str">
            <v>Cargue en cero</v>
          </cell>
          <cell r="BQ322" t="str">
            <v>NO</v>
          </cell>
          <cell r="BR322">
            <v>43276.617523148147</v>
          </cell>
          <cell r="BS322" t="str">
            <v>CARGUE 0</v>
          </cell>
          <cell r="BT322" t="str">
            <v>Cargue en cero</v>
          </cell>
          <cell r="BU322" t="str">
            <v>NO</v>
          </cell>
          <cell r="BV322">
            <v>43272.270914351851</v>
          </cell>
          <cell r="BW322">
            <v>14</v>
          </cell>
          <cell r="BX322" t="str">
            <v>Validado Correctamente</v>
          </cell>
          <cell r="BY322" t="str">
            <v>NO</v>
          </cell>
          <cell r="BZ322" t="str">
            <v>Vacio</v>
          </cell>
          <cell r="CA322" t="str">
            <v>Vacio</v>
          </cell>
          <cell r="CB322" t="str">
            <v>Validado con Errores</v>
          </cell>
          <cell r="CC322" t="str">
            <v>Vacio</v>
          </cell>
          <cell r="CD322">
            <v>43280.655416666668</v>
          </cell>
          <cell r="CE322" t="str">
            <v>CARGUE 0</v>
          </cell>
          <cell r="CF322" t="str">
            <v>Cargue en cero</v>
          </cell>
          <cell r="CG322" t="str">
            <v>NO</v>
          </cell>
          <cell r="CH322">
            <v>43276.300682870373</v>
          </cell>
          <cell r="CI322" t="str">
            <v>CARGUE 0</v>
          </cell>
          <cell r="CJ322" t="str">
            <v>Cargue en cero</v>
          </cell>
          <cell r="CK322" t="str">
            <v>NO</v>
          </cell>
          <cell r="CL322">
            <v>43280.655671296299</v>
          </cell>
          <cell r="CM322" t="str">
            <v>CARGUE 0</v>
          </cell>
          <cell r="CN322" t="str">
            <v>Cargue en cero</v>
          </cell>
          <cell r="CO322" t="str">
            <v>NO</v>
          </cell>
          <cell r="CP322">
            <v>43276.301122685189</v>
          </cell>
          <cell r="CQ322" t="str">
            <v>CARGUE 0</v>
          </cell>
          <cell r="CR322" t="str">
            <v>Cargue en cero</v>
          </cell>
          <cell r="CS322" t="str">
            <v>NO</v>
          </cell>
          <cell r="CT322">
            <v>43280.649444444447</v>
          </cell>
          <cell r="CU322" t="str">
            <v>CARGUE 0</v>
          </cell>
          <cell r="CV322" t="str">
            <v>Cargue en cero</v>
          </cell>
          <cell r="CW322" t="str">
            <v>NO</v>
          </cell>
        </row>
        <row r="323">
          <cell r="A323">
            <v>9914</v>
          </cell>
          <cell r="B323" t="str">
            <v>ELITE- ESCUELA LATINOAMERICANA DE INGENIEROS, TECNOLOGOS Y EMPRESARIOS</v>
          </cell>
          <cell r="C323" t="str">
            <v>PRIVADA</v>
          </cell>
          <cell r="D323" t="str">
            <v>Institución Universitaria/Escuela Tecnológica</v>
          </cell>
          <cell r="E323" t="str">
            <v>Vacio</v>
          </cell>
          <cell r="F323">
            <v>43280.935868055552</v>
          </cell>
          <cell r="G323">
            <v>95</v>
          </cell>
          <cell r="H323" t="str">
            <v>Validado Correctamente</v>
          </cell>
          <cell r="I323" t="str">
            <v>NO</v>
          </cell>
          <cell r="J323">
            <v>43280.937349537038</v>
          </cell>
          <cell r="K323">
            <v>95</v>
          </cell>
          <cell r="L323" t="str">
            <v>Validado Correctamente</v>
          </cell>
          <cell r="M323" t="str">
            <v>NO</v>
          </cell>
          <cell r="N323">
            <v>43281.603020833332</v>
          </cell>
          <cell r="O323">
            <v>126</v>
          </cell>
          <cell r="P323" t="str">
            <v>Validado con Errores</v>
          </cell>
          <cell r="Q323" t="str">
            <v>Vacio</v>
          </cell>
          <cell r="R323">
            <v>43343.820462962962</v>
          </cell>
          <cell r="S323">
            <v>231</v>
          </cell>
          <cell r="T323" t="str">
            <v>Validado Correctamente</v>
          </cell>
          <cell r="U323" t="str">
            <v>SI</v>
          </cell>
          <cell r="V323">
            <v>43312.601597222223</v>
          </cell>
          <cell r="W323" t="str">
            <v>CARGUE 0</v>
          </cell>
          <cell r="X323" t="str">
            <v>Cargue en cero</v>
          </cell>
          <cell r="Y323" t="str">
            <v>NO</v>
          </cell>
          <cell r="Z323">
            <v>43055.739224537036</v>
          </cell>
          <cell r="AA323">
            <v>10</v>
          </cell>
          <cell r="AB323" t="str">
            <v>Validado Correctamente</v>
          </cell>
          <cell r="AC323" t="str">
            <v>SI</v>
          </cell>
          <cell r="AD323">
            <v>43276.472488425927</v>
          </cell>
          <cell r="AE323">
            <v>1</v>
          </cell>
          <cell r="AF323" t="str">
            <v>Validado Correctamente</v>
          </cell>
          <cell r="AG323" t="str">
            <v>NO</v>
          </cell>
          <cell r="AH323">
            <v>43280.701990740738</v>
          </cell>
          <cell r="AI323">
            <v>50</v>
          </cell>
          <cell r="AJ323" t="str">
            <v>Validado Correctamente</v>
          </cell>
          <cell r="AK323" t="str">
            <v>NO</v>
          </cell>
          <cell r="AL323">
            <v>43277.459421296298</v>
          </cell>
          <cell r="AM323" t="str">
            <v>CARGUE 0</v>
          </cell>
          <cell r="AN323" t="str">
            <v>Cargue en cero</v>
          </cell>
          <cell r="AO323" t="str">
            <v>NO</v>
          </cell>
          <cell r="AP323">
            <v>43277.459074074075</v>
          </cell>
          <cell r="AQ323" t="str">
            <v>CARGUE 0</v>
          </cell>
          <cell r="AR323" t="str">
            <v>Cargue en cero</v>
          </cell>
          <cell r="AS323" t="str">
            <v>NO</v>
          </cell>
          <cell r="AT323">
            <v>43277.459201388891</v>
          </cell>
          <cell r="AU323" t="str">
            <v>CARGUE 0</v>
          </cell>
          <cell r="AV323" t="str">
            <v>Cargue en cero</v>
          </cell>
          <cell r="AW323" t="str">
            <v>NO</v>
          </cell>
          <cell r="AX323">
            <v>43277.459548611114</v>
          </cell>
          <cell r="AY323" t="str">
            <v>CARGUE 0</v>
          </cell>
          <cell r="AZ323" t="str">
            <v>Cargue en cero</v>
          </cell>
          <cell r="BA323" t="str">
            <v>NO</v>
          </cell>
          <cell r="BB323">
            <v>43277.45988425926</v>
          </cell>
          <cell r="BC323" t="str">
            <v>CARGUE 0</v>
          </cell>
          <cell r="BD323" t="str">
            <v>Cargue en cero</v>
          </cell>
          <cell r="BE323" t="str">
            <v>NO</v>
          </cell>
          <cell r="BF323">
            <v>43277.460162037038</v>
          </cell>
          <cell r="BG323" t="str">
            <v>CARGUE 0</v>
          </cell>
          <cell r="BH323" t="str">
            <v>Cargue en cero</v>
          </cell>
          <cell r="BI323" t="str">
            <v>NO</v>
          </cell>
          <cell r="BJ323">
            <v>43277.460266203707</v>
          </cell>
          <cell r="BK323" t="str">
            <v>CARGUE 0</v>
          </cell>
          <cell r="BL323" t="str">
            <v>Cargue en cero</v>
          </cell>
          <cell r="BM323" t="str">
            <v>NO</v>
          </cell>
          <cell r="BN323">
            <v>43279.555567129632</v>
          </cell>
          <cell r="BO323" t="str">
            <v>CARGUE 0</v>
          </cell>
          <cell r="BP323" t="str">
            <v>Cargue en cero</v>
          </cell>
          <cell r="BQ323" t="str">
            <v>NO</v>
          </cell>
          <cell r="BR323">
            <v>43277.45894675926</v>
          </cell>
          <cell r="BS323" t="str">
            <v>CARGUE 0</v>
          </cell>
          <cell r="BT323" t="str">
            <v>Cargue en cero</v>
          </cell>
          <cell r="BU323" t="str">
            <v>NO</v>
          </cell>
          <cell r="BV323">
            <v>43278.841319444444</v>
          </cell>
          <cell r="BW323">
            <v>33</v>
          </cell>
          <cell r="BX323" t="str">
            <v>Validado Correctamente</v>
          </cell>
          <cell r="BY323" t="str">
            <v>NO</v>
          </cell>
          <cell r="BZ323">
            <v>43277.458460648151</v>
          </cell>
          <cell r="CA323" t="str">
            <v>CARGUE 0</v>
          </cell>
          <cell r="CB323" t="str">
            <v>Cargue en cero</v>
          </cell>
          <cell r="CC323" t="str">
            <v>NO</v>
          </cell>
          <cell r="CD323">
            <v>43277.458356481482</v>
          </cell>
          <cell r="CE323" t="str">
            <v>CARGUE 0</v>
          </cell>
          <cell r="CF323" t="str">
            <v>Cargue en cero</v>
          </cell>
          <cell r="CG323" t="str">
            <v>NO</v>
          </cell>
          <cell r="CH323">
            <v>43277.458078703705</v>
          </cell>
          <cell r="CI323" t="str">
            <v>CARGUE 0</v>
          </cell>
          <cell r="CJ323" t="str">
            <v>Cargue en cero</v>
          </cell>
          <cell r="CK323" t="str">
            <v>NO</v>
          </cell>
          <cell r="CL323">
            <v>43279.44332175926</v>
          </cell>
          <cell r="CM323">
            <v>0</v>
          </cell>
          <cell r="CN323" t="str">
            <v>Validado Correctamente</v>
          </cell>
          <cell r="CO323" t="str">
            <v>NO</v>
          </cell>
          <cell r="CP323">
            <v>43277.458564814813</v>
          </cell>
          <cell r="CQ323" t="str">
            <v>CARGUE 0</v>
          </cell>
          <cell r="CR323" t="str">
            <v>Cargue en cero</v>
          </cell>
          <cell r="CS323" t="str">
            <v>NO</v>
          </cell>
          <cell r="CT323">
            <v>43277.458668981482</v>
          </cell>
          <cell r="CU323" t="str">
            <v>CARGUE 0</v>
          </cell>
          <cell r="CV323" t="str">
            <v>Cargue en cero</v>
          </cell>
          <cell r="CW323" t="str">
            <v>NO</v>
          </cell>
        </row>
        <row r="324">
          <cell r="A324">
            <v>9915</v>
          </cell>
          <cell r="B324" t="str">
            <v>UNIVERSITARIA VIRTUAL INTERNACIONAL</v>
          </cell>
          <cell r="C324" t="str">
            <v>PRIVADA</v>
          </cell>
          <cell r="D324" t="str">
            <v>Institución Universitaria/Escuela Tecnológica</v>
          </cell>
          <cell r="E324" t="str">
            <v>Vacio</v>
          </cell>
          <cell r="F324">
            <v>43403.668263888889</v>
          </cell>
          <cell r="G324">
            <v>807</v>
          </cell>
          <cell r="H324" t="str">
            <v>Validado Correctamente</v>
          </cell>
          <cell r="I324" t="str">
            <v>SI</v>
          </cell>
          <cell r="J324">
            <v>43403.677569444444</v>
          </cell>
          <cell r="K324">
            <v>679</v>
          </cell>
          <cell r="L324" t="str">
            <v>Validado Correctamente</v>
          </cell>
          <cell r="M324" t="str">
            <v>SI</v>
          </cell>
          <cell r="N324">
            <v>43411.399942129632</v>
          </cell>
          <cell r="O324">
            <v>496</v>
          </cell>
          <cell r="P324" t="str">
            <v>Validado Correctamente</v>
          </cell>
          <cell r="Q324" t="str">
            <v>SI</v>
          </cell>
          <cell r="R324">
            <v>43428.455706018518</v>
          </cell>
          <cell r="S324">
            <v>943</v>
          </cell>
          <cell r="T324" t="str">
            <v>Validado Correctamente</v>
          </cell>
          <cell r="U324" t="str">
            <v>SI</v>
          </cell>
          <cell r="V324">
            <v>43364.481435185182</v>
          </cell>
          <cell r="W324">
            <v>10</v>
          </cell>
          <cell r="X324" t="str">
            <v>Validado Correctamente</v>
          </cell>
          <cell r="Y324" t="str">
            <v>SI</v>
          </cell>
          <cell r="Z324" t="str">
            <v>Vacio</v>
          </cell>
          <cell r="AA324" t="str">
            <v>Vacio</v>
          </cell>
          <cell r="AB324" t="str">
            <v>Vacio</v>
          </cell>
          <cell r="AC324" t="str">
            <v>Vacio</v>
          </cell>
          <cell r="AD324" t="str">
            <v>Vacio</v>
          </cell>
          <cell r="AE324" t="str">
            <v>Vacio</v>
          </cell>
          <cell r="AF324" t="str">
            <v>Vacio</v>
          </cell>
          <cell r="AG324" t="str">
            <v>Vacio</v>
          </cell>
          <cell r="AH324">
            <v>43420.436354166668</v>
          </cell>
          <cell r="AI324">
            <v>37</v>
          </cell>
          <cell r="AJ324" t="str">
            <v>Validado Correctamente</v>
          </cell>
          <cell r="AK324" t="str">
            <v>SI</v>
          </cell>
          <cell r="AL324">
            <v>43280.604328703703</v>
          </cell>
          <cell r="AM324" t="str">
            <v>CARGUE 0</v>
          </cell>
          <cell r="AN324" t="str">
            <v>Cargue en cero</v>
          </cell>
          <cell r="AO324" t="str">
            <v>NO</v>
          </cell>
          <cell r="AP324">
            <v>43280.603333333333</v>
          </cell>
          <cell r="AQ324" t="str">
            <v>CARGUE 0</v>
          </cell>
          <cell r="AR324" t="str">
            <v>Cargue en cero</v>
          </cell>
          <cell r="AS324" t="str">
            <v>NO</v>
          </cell>
          <cell r="AT324">
            <v>43280.604004629633</v>
          </cell>
          <cell r="AU324" t="str">
            <v>CARGUE 0</v>
          </cell>
          <cell r="AV324" t="str">
            <v>Cargue en cero</v>
          </cell>
          <cell r="AW324" t="str">
            <v>NO</v>
          </cell>
          <cell r="AX324">
            <v>43280.604594907411</v>
          </cell>
          <cell r="AY324" t="str">
            <v>CARGUE 0</v>
          </cell>
          <cell r="AZ324" t="str">
            <v>Cargue en cero</v>
          </cell>
          <cell r="BA324" t="str">
            <v>NO</v>
          </cell>
          <cell r="BB324">
            <v>43280.605451388888</v>
          </cell>
          <cell r="BC324" t="str">
            <v>CARGUE 0</v>
          </cell>
          <cell r="BD324" t="str">
            <v>Cargue en cero</v>
          </cell>
          <cell r="BE324" t="str">
            <v>NO</v>
          </cell>
          <cell r="BF324">
            <v>43280.60565972222</v>
          </cell>
          <cell r="BG324" t="str">
            <v>CARGUE 0</v>
          </cell>
          <cell r="BH324" t="str">
            <v>Cargue en cero</v>
          </cell>
          <cell r="BI324" t="str">
            <v>NO</v>
          </cell>
          <cell r="BJ324">
            <v>43280.605833333335</v>
          </cell>
          <cell r="BK324" t="str">
            <v>CARGUE 0</v>
          </cell>
          <cell r="BL324" t="str">
            <v>Cargue en cero</v>
          </cell>
          <cell r="BM324" t="str">
            <v>NO</v>
          </cell>
          <cell r="BN324">
            <v>43280.606215277781</v>
          </cell>
          <cell r="BO324" t="str">
            <v>CARGUE 0</v>
          </cell>
          <cell r="BP324" t="str">
            <v>Cargue en cero</v>
          </cell>
          <cell r="BQ324" t="str">
            <v>NO</v>
          </cell>
          <cell r="BR324">
            <v>43280.649664351855</v>
          </cell>
          <cell r="BS324">
            <v>2</v>
          </cell>
          <cell r="BT324" t="str">
            <v>Validado Correctamente</v>
          </cell>
          <cell r="BU324" t="str">
            <v>NO</v>
          </cell>
          <cell r="BV324">
            <v>43280.670439814814</v>
          </cell>
          <cell r="BW324">
            <v>8</v>
          </cell>
          <cell r="BX324" t="str">
            <v>Validado Correctamente</v>
          </cell>
          <cell r="BY324" t="str">
            <v>NO</v>
          </cell>
          <cell r="BZ324">
            <v>43280.612129629626</v>
          </cell>
          <cell r="CA324" t="str">
            <v>CARGUE 0</v>
          </cell>
          <cell r="CB324" t="str">
            <v>Cargue en cero</v>
          </cell>
          <cell r="CC324" t="str">
            <v>NO</v>
          </cell>
          <cell r="CD324">
            <v>43280.611909722225</v>
          </cell>
          <cell r="CE324" t="str">
            <v>CARGUE 0</v>
          </cell>
          <cell r="CF324" t="str">
            <v>Cargue en cero</v>
          </cell>
          <cell r="CG324" t="str">
            <v>NO</v>
          </cell>
          <cell r="CH324">
            <v>43280.611562500002</v>
          </cell>
          <cell r="CI324" t="str">
            <v>CARGUE 0</v>
          </cell>
          <cell r="CJ324" t="str">
            <v>Cargue en cero</v>
          </cell>
          <cell r="CK324" t="str">
            <v>NO</v>
          </cell>
          <cell r="CL324">
            <v>43280.612546296295</v>
          </cell>
          <cell r="CM324" t="str">
            <v>CARGUE 0</v>
          </cell>
          <cell r="CN324" t="str">
            <v>Cargue en cero</v>
          </cell>
          <cell r="CO324" t="str">
            <v>NO</v>
          </cell>
          <cell r="CP324">
            <v>43280.612314814818</v>
          </cell>
          <cell r="CQ324" t="str">
            <v>CARGUE 0</v>
          </cell>
          <cell r="CR324" t="str">
            <v>Cargue en cero</v>
          </cell>
          <cell r="CS324" t="str">
            <v>NO</v>
          </cell>
          <cell r="CT324">
            <v>43280.612708333334</v>
          </cell>
          <cell r="CU324" t="str">
            <v>CARGUE 0</v>
          </cell>
          <cell r="CV324" t="str">
            <v>Cargue en cero</v>
          </cell>
          <cell r="CW324" t="str">
            <v>NO</v>
          </cell>
        </row>
        <row r="325">
          <cell r="A325">
            <v>9922</v>
          </cell>
          <cell r="B325" t="str">
            <v>FUNDACION UNIVERSITARIA COMFAMILIAR RISARALDA</v>
          </cell>
          <cell r="C325" t="str">
            <v>PRIVADA</v>
          </cell>
          <cell r="D325" t="str">
            <v>Institución Universitaria/Escuela Tecnológica</v>
          </cell>
          <cell r="E325" t="str">
            <v>Vacio</v>
          </cell>
          <cell r="F325">
            <v>43411.616516203707</v>
          </cell>
          <cell r="G325">
            <v>573</v>
          </cell>
          <cell r="H325" t="str">
            <v>Validado Correctamente</v>
          </cell>
          <cell r="I325" t="str">
            <v>SI</v>
          </cell>
          <cell r="J325">
            <v>43411.726574074077</v>
          </cell>
          <cell r="K325">
            <v>356</v>
          </cell>
          <cell r="L325" t="str">
            <v>Validado Correctamente</v>
          </cell>
          <cell r="M325" t="str">
            <v>SI</v>
          </cell>
          <cell r="N325">
            <v>43444.951215277775</v>
          </cell>
          <cell r="O325">
            <v>358</v>
          </cell>
          <cell r="P325" t="str">
            <v>Validado Correctamente</v>
          </cell>
          <cell r="Q325" t="str">
            <v>SI</v>
          </cell>
          <cell r="R325">
            <v>43448.338217592594</v>
          </cell>
          <cell r="S325">
            <v>786</v>
          </cell>
          <cell r="T325" t="str">
            <v>Validado Correctamente</v>
          </cell>
          <cell r="U325" t="str">
            <v>SI</v>
          </cell>
          <cell r="V325">
            <v>43231.718240740738</v>
          </cell>
          <cell r="W325" t="str">
            <v>CARGUE 0</v>
          </cell>
          <cell r="X325" t="str">
            <v>Cargue en cero</v>
          </cell>
          <cell r="Y325" t="str">
            <v>NO</v>
          </cell>
          <cell r="Z325" t="str">
            <v>Vacio</v>
          </cell>
          <cell r="AA325" t="str">
            <v>Vacio</v>
          </cell>
          <cell r="AB325" t="str">
            <v>Vacio</v>
          </cell>
          <cell r="AC325" t="str">
            <v>Vacio</v>
          </cell>
          <cell r="AD325">
            <v>43263.578541666669</v>
          </cell>
          <cell r="AE325">
            <v>1</v>
          </cell>
          <cell r="AF325" t="str">
            <v>Validado Correctamente</v>
          </cell>
          <cell r="AG325" t="str">
            <v>NO</v>
          </cell>
          <cell r="AH325">
            <v>43445.613229166665</v>
          </cell>
          <cell r="AI325">
            <v>48</v>
          </cell>
          <cell r="AJ325" t="str">
            <v>Validado Correctamente</v>
          </cell>
          <cell r="AK325" t="str">
            <v>SI</v>
          </cell>
          <cell r="AL325">
            <v>43262.938587962963</v>
          </cell>
          <cell r="AM325" t="str">
            <v>CARGUE 0</v>
          </cell>
          <cell r="AN325" t="str">
            <v>Cargue en cero</v>
          </cell>
          <cell r="AO325" t="str">
            <v>NO</v>
          </cell>
          <cell r="AP325">
            <v>43262.938414351855</v>
          </cell>
          <cell r="AQ325" t="str">
            <v>CARGUE 0</v>
          </cell>
          <cell r="AR325" t="str">
            <v>Cargue en cero</v>
          </cell>
          <cell r="AS325" t="str">
            <v>NO</v>
          </cell>
          <cell r="AT325">
            <v>43262.938506944447</v>
          </cell>
          <cell r="AU325" t="str">
            <v>CARGUE 0</v>
          </cell>
          <cell r="AV325" t="str">
            <v>Cargue en cero</v>
          </cell>
          <cell r="AW325" t="str">
            <v>NO</v>
          </cell>
          <cell r="AX325">
            <v>43262.938657407409</v>
          </cell>
          <cell r="AY325" t="str">
            <v>CARGUE 0</v>
          </cell>
          <cell r="AZ325" t="str">
            <v>Cargue en cero</v>
          </cell>
          <cell r="BA325" t="str">
            <v>NO</v>
          </cell>
          <cell r="BB325">
            <v>43262.938726851855</v>
          </cell>
          <cell r="BC325" t="str">
            <v>CARGUE 0</v>
          </cell>
          <cell r="BD325" t="str">
            <v>Cargue en cero</v>
          </cell>
          <cell r="BE325" t="str">
            <v>NO</v>
          </cell>
          <cell r="BF325">
            <v>43262.938807870371</v>
          </cell>
          <cell r="BG325" t="str">
            <v>CARGUE 0</v>
          </cell>
          <cell r="BH325" t="str">
            <v>Cargue en cero</v>
          </cell>
          <cell r="BI325" t="str">
            <v>NO</v>
          </cell>
          <cell r="BJ325">
            <v>43262.938877314817</v>
          </cell>
          <cell r="BK325" t="str">
            <v>CARGUE 0</v>
          </cell>
          <cell r="BL325" t="str">
            <v>Cargue en cero</v>
          </cell>
          <cell r="BM325" t="str">
            <v>NO</v>
          </cell>
          <cell r="BN325">
            <v>43182.943414351852</v>
          </cell>
          <cell r="BO325" t="str">
            <v>CARGUE 0</v>
          </cell>
          <cell r="BP325" t="str">
            <v>Cargue en cero</v>
          </cell>
          <cell r="BQ325" t="str">
            <v>NO</v>
          </cell>
          <cell r="BR325">
            <v>43269.717106481483</v>
          </cell>
          <cell r="BS325">
            <v>6</v>
          </cell>
          <cell r="BT325" t="str">
            <v>Validado Correctamente</v>
          </cell>
          <cell r="BU325" t="str">
            <v>NO</v>
          </cell>
          <cell r="BV325">
            <v>43264.768171296295</v>
          </cell>
          <cell r="BW325">
            <v>11</v>
          </cell>
          <cell r="BX325" t="str">
            <v>Validado Correctamente</v>
          </cell>
          <cell r="BY325" t="str">
            <v>NO</v>
          </cell>
          <cell r="BZ325">
            <v>43268.78396990741</v>
          </cell>
          <cell r="CA325">
            <v>10</v>
          </cell>
          <cell r="CB325" t="str">
            <v>Validado Correctamente</v>
          </cell>
          <cell r="CC325" t="str">
            <v>NO</v>
          </cell>
          <cell r="CD325">
            <v>43265.752951388888</v>
          </cell>
          <cell r="CE325" t="str">
            <v>CARGUE 0</v>
          </cell>
          <cell r="CF325" t="str">
            <v>Cargue en cero</v>
          </cell>
          <cell r="CG325" t="str">
            <v>NO</v>
          </cell>
          <cell r="CH325">
            <v>43265.729467592595</v>
          </cell>
          <cell r="CI325">
            <v>3</v>
          </cell>
          <cell r="CJ325" t="str">
            <v>Validado Correctamente</v>
          </cell>
          <cell r="CK325" t="str">
            <v>NO</v>
          </cell>
          <cell r="CL325">
            <v>43265.754259259258</v>
          </cell>
          <cell r="CM325" t="str">
            <v>CARGUE 0</v>
          </cell>
          <cell r="CN325" t="str">
            <v>Cargue en cero</v>
          </cell>
          <cell r="CO325" t="str">
            <v>NO</v>
          </cell>
          <cell r="CP325">
            <v>43265.732870370368</v>
          </cell>
          <cell r="CQ325" t="str">
            <v>CARGUE 0</v>
          </cell>
          <cell r="CR325" t="str">
            <v>Cargue en cero</v>
          </cell>
          <cell r="CS325" t="str">
            <v>NO</v>
          </cell>
          <cell r="CT325">
            <v>43265.730856481481</v>
          </cell>
          <cell r="CU325">
            <v>0</v>
          </cell>
          <cell r="CV325" t="str">
            <v>Validado Correctamente</v>
          </cell>
          <cell r="CW325" t="str">
            <v>NO</v>
          </cell>
        </row>
      </sheetData>
      <sheetData sheetId="2">
        <row r="2">
          <cell r="A2" t="str">
            <v>ID_IES</v>
          </cell>
          <cell r="B2" t="str">
            <v>NOMBRE_IES</v>
          </cell>
          <cell r="C2" t="str">
            <v>DIRECCION</v>
          </cell>
          <cell r="D2" t="str">
            <v>DEPARTAMENTO</v>
          </cell>
          <cell r="E2" t="str">
            <v>CIUDAD</v>
          </cell>
          <cell r="F2" t="str">
            <v>CORREO ELECTRONICO</v>
          </cell>
          <cell r="G2" t="str">
            <v>TELEFONOS</v>
          </cell>
          <cell r="H2" t="str">
            <v>RECTOR</v>
          </cell>
          <cell r="I2" t="str">
            <v>SECTOR</v>
          </cell>
          <cell r="J2" t="str">
            <v>CARÁCTER</v>
          </cell>
        </row>
        <row r="3">
          <cell r="A3">
            <v>1101</v>
          </cell>
          <cell r="B3" t="str">
            <v>UNIVERSIDAD NACIONAL DE COLOMBIA</v>
          </cell>
          <cell r="C3" t="str">
            <v>Cra. 30 Calle 45 Ciudad Universitaria</v>
          </cell>
          <cell r="D3" t="str">
            <v>BOGOTÁ D.C.</v>
          </cell>
          <cell r="E3" t="str">
            <v>BOGOTÁ D.C.</v>
          </cell>
          <cell r="F3" t="str">
            <v>rectoria@unal.edu.co,  rectoriaun@unal.edu.co, secgener@unal.edu.co</v>
          </cell>
          <cell r="G3" t="str">
            <v>3165000 Ext.18022, 3165387, 3165297</v>
          </cell>
          <cell r="H3" t="str">
            <v xml:space="preserve">Dolly Montoya Castaño
</v>
          </cell>
          <cell r="I3" t="str">
            <v>OFICIAL NACIONAL</v>
          </cell>
          <cell r="J3" t="str">
            <v>U</v>
          </cell>
        </row>
        <row r="4">
          <cell r="A4">
            <v>1102</v>
          </cell>
          <cell r="B4" t="str">
            <v>UNIVERSIDAD NACIONAL DE COLOMBIA</v>
          </cell>
          <cell r="C4" t="str">
            <v>Calle 59A No 63-20 - Núcleo El Volador</v>
          </cell>
          <cell r="D4" t="str">
            <v>ANTIOQUIA</v>
          </cell>
          <cell r="E4" t="str">
            <v>MEDELLIN</v>
          </cell>
          <cell r="F4" t="str">
            <v>rectoria@unal.edu.co, secgener@unal.edu.co</v>
          </cell>
          <cell r="G4" t="str">
            <v>(074)   4309000,  4309502, 4309503</v>
          </cell>
          <cell r="H4" t="str">
            <v xml:space="preserve">Dolly Montoya Castaño
</v>
          </cell>
          <cell r="I4" t="str">
            <v>OFICIAL NACIONAL</v>
          </cell>
          <cell r="J4" t="str">
            <v>U</v>
          </cell>
        </row>
        <row r="5">
          <cell r="A5">
            <v>1103</v>
          </cell>
          <cell r="B5" t="str">
            <v>UNIVERSIDAD NACIONAL DE COLOMBIA</v>
          </cell>
          <cell r="C5" t="str">
            <v>Carrera 27   64-60</v>
          </cell>
          <cell r="D5" t="str">
            <v>CALDAS</v>
          </cell>
          <cell r="E5" t="str">
            <v>MANIZALES</v>
          </cell>
          <cell r="F5" t="str">
            <v>rectoria@unal.edu.co, secgener@unal.edu.co</v>
          </cell>
          <cell r="G5" t="str">
            <v>(076) 8879300</v>
          </cell>
          <cell r="H5" t="str">
            <v xml:space="preserve">Dolly Montoya Castaño
</v>
          </cell>
          <cell r="I5" t="str">
            <v>OFICIAL NACIONAL</v>
          </cell>
          <cell r="J5" t="str">
            <v>U</v>
          </cell>
        </row>
        <row r="6">
          <cell r="A6">
            <v>1104</v>
          </cell>
          <cell r="B6" t="str">
            <v>UNIVERSIDAD NACIONAL DE COLOMBIA</v>
          </cell>
          <cell r="C6" t="str">
            <v>Carrera 32  12 - 00 Chapinero, Vía Candelaria</v>
          </cell>
          <cell r="D6" t="str">
            <v>VALLE</v>
          </cell>
          <cell r="E6" t="str">
            <v>PALMIRA</v>
          </cell>
          <cell r="F6" t="str">
            <v>rectoria@unal.edu.co, secgener@unal.edu.co</v>
          </cell>
          <cell r="G6" t="str">
            <v>(072)  2868888</v>
          </cell>
          <cell r="H6" t="str">
            <v xml:space="preserve">Dolly Montoya Castaño
</v>
          </cell>
          <cell r="I6" t="str">
            <v>OFICIAL NACIONAL</v>
          </cell>
          <cell r="J6" t="str">
            <v>U</v>
          </cell>
        </row>
        <row r="7">
          <cell r="A7">
            <v>1105</v>
          </cell>
          <cell r="B7" t="str">
            <v>UNIVERSIDAD PEDAGOGICA NACIONAL</v>
          </cell>
          <cell r="C7" t="str">
            <v>Calle  72   11-86</v>
          </cell>
          <cell r="D7" t="str">
            <v>BOGOTÁ D.C.</v>
          </cell>
          <cell r="E7" t="str">
            <v>BOGOTÁ D.C.</v>
          </cell>
          <cell r="F7" t="str">
            <v>rector@pedagogica.edu.co, adolate@pedagogica.edu.co</v>
          </cell>
          <cell r="G7" t="str">
            <v>5941894, 3471190 Ext.101,  Directo 3101110</v>
          </cell>
          <cell r="H7" t="str">
            <v>Leonardo Fabio Martínez Pérez</v>
          </cell>
          <cell r="I7" t="str">
            <v>OFICIAL NACIONAL</v>
          </cell>
          <cell r="J7" t="str">
            <v>U</v>
          </cell>
        </row>
        <row r="8">
          <cell r="A8">
            <v>1106</v>
          </cell>
          <cell r="B8" t="str">
            <v>UNIVERSIDAD PEDAGOGICA Y TECNOLOGICA DE COLOMBIA</v>
          </cell>
          <cell r="C8" t="str">
            <v xml:space="preserve">Avenida Central del Norte </v>
          </cell>
          <cell r="D8" t="str">
            <v>BOYACA</v>
          </cell>
          <cell r="E8" t="str">
            <v>TUNJA</v>
          </cell>
          <cell r="F8" t="str">
            <v xml:space="preserve"> rectoria@upct.edu.co, alfonso.lopez@uptc.edu.co</v>
          </cell>
          <cell r="G8" t="str">
            <v>(078) 7436236 Rect., 7436217, 7404933, 7422174/75, 3471190, 7423101, 7444609</v>
          </cell>
          <cell r="H8" t="str">
            <v>Alfonso Lopez Diaz </v>
          </cell>
          <cell r="I8" t="str">
            <v>OFICIAL NACIONAL</v>
          </cell>
          <cell r="J8" t="str">
            <v>U</v>
          </cell>
        </row>
        <row r="9">
          <cell r="A9">
            <v>1107</v>
          </cell>
          <cell r="B9" t="str">
            <v>UNIVERSIDAD PEDAGOGICA Y TECNOLOGICA DE COLOMBIA</v>
          </cell>
          <cell r="C9" t="str">
            <v>Carrera 18 Calle 23</v>
          </cell>
          <cell r="D9" t="str">
            <v>BOYACA</v>
          </cell>
          <cell r="E9" t="str">
            <v>DUITAMA</v>
          </cell>
          <cell r="F9" t="str">
            <v xml:space="preserve"> rectoria@upct.edu.co, decanatura.duitama@uptc.edu.co, alfonso.lopez@uptc.edu.co</v>
          </cell>
          <cell r="G9" t="str">
            <v>(078)   7604100, 7602181, 7624430, 7624431.7 605306</v>
          </cell>
          <cell r="H9" t="str">
            <v>Alfonso Lopez Diaz </v>
          </cell>
          <cell r="I9" t="str">
            <v>OFICIAL NACIONAL</v>
          </cell>
          <cell r="J9" t="str">
            <v>U</v>
          </cell>
        </row>
        <row r="10">
          <cell r="A10">
            <v>1108</v>
          </cell>
          <cell r="B10" t="str">
            <v>UNIVERSIDAD PEDAGOGICA Y TECNOLOGICA DE COLOMBIA</v>
          </cell>
          <cell r="C10" t="str">
            <v xml:space="preserve">Calle 4 Sur  15-134 </v>
          </cell>
          <cell r="D10" t="str">
            <v>BOYACA</v>
          </cell>
          <cell r="E10" t="str">
            <v>SOGAMOSO</v>
          </cell>
          <cell r="F10" t="str">
            <v xml:space="preserve"> rectoria@upct.edu.co, decanatura.sogamoso@uptc.edu.co, alfonso.lopez@uptc.edu.co</v>
          </cell>
          <cell r="G10" t="str">
            <v>(078)   7701693, 7723845</v>
          </cell>
          <cell r="H10" t="str">
            <v>Alfonso Lopez Diaz </v>
          </cell>
          <cell r="I10" t="str">
            <v>OFICIAL NACIONAL</v>
          </cell>
          <cell r="J10" t="str">
            <v>U</v>
          </cell>
        </row>
        <row r="11">
          <cell r="A11">
            <v>1109</v>
          </cell>
          <cell r="B11" t="str">
            <v>UNIVERSIDAD PEDAGOGICA Y TECNOLOGICA DE COLOMBIA</v>
          </cell>
          <cell r="C11" t="str">
            <v>Calle 14A   2-37</v>
          </cell>
          <cell r="D11" t="str">
            <v>BOYACA</v>
          </cell>
          <cell r="E11" t="str">
            <v>CHIQUINQUIRA</v>
          </cell>
          <cell r="F11" t="str">
            <v xml:space="preserve"> rectoria@upct.edu.co, decanatura.chiquinquira@uptc.edu.co, alfonso.lopez@uptc.edu.co</v>
          </cell>
          <cell r="G11" t="str">
            <v>(078)7262598, 7260426</v>
          </cell>
          <cell r="H11" t="str">
            <v>Alfonso Lopez Diaz </v>
          </cell>
          <cell r="I11" t="str">
            <v>OFICIAL NACIONAL</v>
          </cell>
          <cell r="J11" t="str">
            <v>U</v>
          </cell>
        </row>
        <row r="12">
          <cell r="A12">
            <v>1110</v>
          </cell>
          <cell r="B12" t="str">
            <v>UNIVERSIDAD DEL CAUCA</v>
          </cell>
          <cell r="C12" t="str">
            <v>Claustro de Santo Domingo, Calle 5   4-70</v>
          </cell>
          <cell r="D12" t="str">
            <v>CAUCA</v>
          </cell>
          <cell r="E12" t="str">
            <v>POPAYAN</v>
          </cell>
          <cell r="F12" t="str">
            <v>rectoria@unicauca.edu.co, secgral@unicauca.edu.co</v>
          </cell>
          <cell r="G12" t="str">
            <v>(072)  8209900, 8209800,8209910, 8243020, directo 8209912</v>
          </cell>
          <cell r="H12" t="str">
            <v>Jose Luis Diago Franco</v>
          </cell>
          <cell r="I12" t="str">
            <v>OFICIAL NACIONAL</v>
          </cell>
          <cell r="J12" t="str">
            <v>U</v>
          </cell>
        </row>
        <row r="13">
          <cell r="A13">
            <v>1111</v>
          </cell>
          <cell r="B13" t="str">
            <v>UNIVERSIDAD TECNOLOGICA DE PEREIRA - ITP</v>
          </cell>
          <cell r="C13" t="str">
            <v>La Julita</v>
          </cell>
          <cell r="D13" t="str">
            <v>RISARALDA</v>
          </cell>
          <cell r="E13" t="str">
            <v>PEREIRA</v>
          </cell>
          <cell r="F13" t="str">
            <v>rector@utp.edu.co, nobeza@utp.edu.co</v>
          </cell>
          <cell r="G13" t="str">
            <v>(096) 3137300, rectoria 3137100, 3137350</v>
          </cell>
          <cell r="H13" t="str">
            <v>Luis Fernando Gaviria Trujillo</v>
          </cell>
          <cell r="I13" t="str">
            <v>OFICIAL NACIONAL</v>
          </cell>
          <cell r="J13" t="str">
            <v>U</v>
          </cell>
        </row>
        <row r="14">
          <cell r="A14">
            <v>1112</v>
          </cell>
          <cell r="B14" t="str">
            <v xml:space="preserve">UNIVERSIDAD DE CALDAS </v>
          </cell>
          <cell r="C14" t="str">
            <v>Calle 65   26-10</v>
          </cell>
          <cell r="D14" t="str">
            <v>CALDAS</v>
          </cell>
          <cell r="E14" t="str">
            <v>MANIZALES</v>
          </cell>
          <cell r="F14" t="str">
            <v xml:space="preserve"> rector@ucaldas.edu.co</v>
          </cell>
          <cell r="G14" t="str">
            <v>(096)   8781500  Rectoria Ext.11644 - 11102, directo 8781505 Sec. Gral.Ext.11104 11111</v>
          </cell>
          <cell r="H14" t="str">
            <v>Alejandro Ceballos Marquez</v>
          </cell>
          <cell r="I14" t="str">
            <v>OFICIAL NACIONAL</v>
          </cell>
          <cell r="J14" t="str">
            <v>U</v>
          </cell>
        </row>
        <row r="15">
          <cell r="A15">
            <v>1113</v>
          </cell>
          <cell r="B15" t="str">
            <v>UNIVERSIDAD DE CORDOBA</v>
          </cell>
          <cell r="C15" t="str">
            <v>Km. 3 Vía Cereté</v>
          </cell>
          <cell r="D15" t="str">
            <v>CORDOBA</v>
          </cell>
          <cell r="E15" t="str">
            <v>MONTERIA</v>
          </cell>
          <cell r="F15" t="str">
            <v>rectoria@correo.unicordoba.edu.co</v>
          </cell>
          <cell r="G15" t="str">
            <v>(094)   7860300, 7860022, 7960166</v>
          </cell>
          <cell r="H15" t="str">
            <v>Jairo  Miguel Torres Oviedo</v>
          </cell>
          <cell r="I15" t="str">
            <v>OFICIAL NACIONAL</v>
          </cell>
          <cell r="J15" t="str">
            <v>U</v>
          </cell>
        </row>
        <row r="16">
          <cell r="A16">
            <v>1114</v>
          </cell>
          <cell r="B16" t="str">
            <v>UNIVERSIDAD SURCOLOMBIANA</v>
          </cell>
          <cell r="C16" t="str">
            <v xml:space="preserve">Av. Pastrana Borrero Carrera 1, Rectoría: Carrera 5ª  23-40 </v>
          </cell>
          <cell r="D16" t="str">
            <v>HUILA</v>
          </cell>
          <cell r="E16" t="str">
            <v>NEIVA</v>
          </cell>
          <cell r="F16" t="str">
            <v>rectoria@usco.edu.co, informacion@usco.edu.co, reyesgaspar@gmail.com</v>
          </cell>
          <cell r="G16" t="str">
            <v>(098) 8754753, 8759124, Rectoría: 8753686</v>
          </cell>
          <cell r="H16" t="str">
            <v>Pedro León Reyes Gaspar</v>
          </cell>
          <cell r="I16" t="str">
            <v>OFICIAL NACIONAL</v>
          </cell>
          <cell r="J16" t="str">
            <v>U</v>
          </cell>
        </row>
        <row r="17">
          <cell r="A17">
            <v>1115</v>
          </cell>
          <cell r="B17" t="str">
            <v>UNIVERSIDAD DE LA AMAZONIA</v>
          </cell>
          <cell r="C17" t="str">
            <v>Avenida Circunvalación Barrio Porvenir</v>
          </cell>
          <cell r="D17" t="str">
            <v>CAQUETA</v>
          </cell>
          <cell r="E17" t="str">
            <v>FLORENCIA</v>
          </cell>
          <cell r="F17" t="str">
            <v>rectoria@uniamazonia.edu.co, sgeneral@uniamazonia.edu.co</v>
          </cell>
          <cell r="G17" t="str">
            <v>(098) 4340796,  4352905 , 4353947, 4340851</v>
          </cell>
          <cell r="H17" t="str">
            <v>Gerardo Antonio Castrillón Artunduaga</v>
          </cell>
          <cell r="I17" t="str">
            <v>OFICIAL NACIONAL</v>
          </cell>
          <cell r="J17" t="str">
            <v>U</v>
          </cell>
        </row>
        <row r="18">
          <cell r="A18">
            <v>1117</v>
          </cell>
          <cell r="B18" t="str">
            <v>UNIVERSIDAD MILITAR"NUEVA GRANADA"</v>
          </cell>
          <cell r="C18" t="str">
            <v>Carrera 11  101-80</v>
          </cell>
          <cell r="D18" t="str">
            <v>BOGOTÁ D.C.</v>
          </cell>
          <cell r="E18" t="str">
            <v>BOGOTÁ D.C.</v>
          </cell>
          <cell r="F18" t="str">
            <v>rectoria@unimilitar.edu.co</v>
          </cell>
          <cell r="G18" t="str">
            <v>6500000, Rectoría 6125601</v>
          </cell>
          <cell r="H18" t="str">
            <v>Hugo Rodríguez Duran</v>
          </cell>
          <cell r="I18" t="str">
            <v>OFICIAL NACIONAL</v>
          </cell>
          <cell r="J18" t="str">
            <v>U</v>
          </cell>
        </row>
        <row r="19">
          <cell r="A19">
            <v>1118</v>
          </cell>
          <cell r="B19" t="str">
            <v>UNIVERSIDAD TECNOLOGICA DEL CHOCO"DIEGO LUIS CORDOBA"</v>
          </cell>
          <cell r="C19" t="str">
            <v>Ciudadela Universitaria Barrio Nicolas Medrano</v>
          </cell>
          <cell r="D19" t="str">
            <v>CHOCO</v>
          </cell>
          <cell r="E19" t="str">
            <v>QUIBDO</v>
          </cell>
          <cell r="F19" t="str">
            <v>rectoria@utch.edu.co, utch@utch.edu.co</v>
          </cell>
          <cell r="G19" t="str">
            <v>(094) 6711616, 6711735, 6710274</v>
          </cell>
          <cell r="H19" t="str">
            <v>David Emilio Mosquera Valencia</v>
          </cell>
          <cell r="I19" t="str">
            <v>OFICIAL NACIONAL</v>
          </cell>
          <cell r="J19" t="str">
            <v>U</v>
          </cell>
        </row>
        <row r="20">
          <cell r="A20">
            <v>1119</v>
          </cell>
          <cell r="B20" t="str">
            <v>UNIVERSIDAD DE LOS LLANOS</v>
          </cell>
          <cell r="C20" t="str">
            <v>Kilómetro 12 Vía Puerto López, Vereda Barcelona</v>
          </cell>
          <cell r="D20" t="str">
            <v>META</v>
          </cell>
          <cell r="E20" t="str">
            <v>VILLAVICENCIO</v>
          </cell>
          <cell r="F20" t="str">
            <v>rectoria@unillanos.edu.co, sgeneral@unillanos.edu.co</v>
          </cell>
          <cell r="G20" t="str">
            <v>(098)  6616800 ext. 103, 6616803   directo: 6616801</v>
          </cell>
          <cell r="H20" t="str">
            <v>Pablo Emilio Cruz Casallas</v>
          </cell>
          <cell r="I20" t="str">
            <v>OFICIAL NACIONAL</v>
          </cell>
          <cell r="J20" t="str">
            <v>U</v>
          </cell>
        </row>
        <row r="21">
          <cell r="A21">
            <v>1120</v>
          </cell>
          <cell r="B21" t="str">
            <v>UNIVERSIDAD POPULAR DEL CESAR</v>
          </cell>
          <cell r="C21" t="str">
            <v>Sede Balneario Hurtado</v>
          </cell>
          <cell r="D21" t="str">
            <v>CESAR</v>
          </cell>
          <cell r="E21" t="str">
            <v>VALLEDUPAR</v>
          </cell>
          <cell r="F21" t="str">
            <v>rectoria@unicesar.edu.co, secretariageneral@unicesar.edu.co</v>
          </cell>
          <cell r="G21" t="str">
            <v>(5) 5842297 5842986 5845050</v>
          </cell>
          <cell r="H21" t="str">
            <v>Enrique Alfonso Meza Daza</v>
          </cell>
          <cell r="I21" t="str">
            <v>OFICIAL NACIONAL</v>
          </cell>
          <cell r="J21" t="str">
            <v>U</v>
          </cell>
        </row>
        <row r="22">
          <cell r="A22">
            <v>1121</v>
          </cell>
          <cell r="B22" t="str">
            <v>UNIVERSIDAD-COLEGIO MAYOR DE CUNDINAMARCA</v>
          </cell>
          <cell r="C22" t="str">
            <v>Calle 28  6-02</v>
          </cell>
          <cell r="D22" t="str">
            <v>BOGOTÁ D.C.</v>
          </cell>
          <cell r="E22" t="str">
            <v>BOGOTÁ D.C.</v>
          </cell>
          <cell r="F22" t="str">
            <v>rectoria2@unicolmayor.edu.co, secretariageneral@unicolmayor.edu.co</v>
          </cell>
          <cell r="G22" t="str">
            <v>2418800,2819215, 3415061  directo  3367855-2847378</v>
          </cell>
          <cell r="H22" t="str">
            <v>Olga Lucia Diaz Villamizar</v>
          </cell>
          <cell r="I22" t="str">
            <v>OFICIAL NACIONAL</v>
          </cell>
          <cell r="J22" t="str">
            <v>U</v>
          </cell>
        </row>
        <row r="23">
          <cell r="A23">
            <v>1122</v>
          </cell>
          <cell r="B23" t="str">
            <v>UNIVERSIDAD DEL PACIFICO</v>
          </cell>
          <cell r="C23" t="str">
            <v>Av. Simón Bolivar 54A-10</v>
          </cell>
          <cell r="D23" t="str">
            <v>VALLE</v>
          </cell>
          <cell r="E23" t="str">
            <v>BUENAVENTURA</v>
          </cell>
          <cell r="F23" t="str">
            <v xml:space="preserve">secregeneral@unipacifico.edu.co, info@unipacifico.edu.co,  </v>
          </cell>
          <cell r="G23" t="str">
            <v>(092)  2449675, 2428191</v>
          </cell>
          <cell r="H23" t="str">
            <v>Félix Suárez Reyes</v>
          </cell>
          <cell r="I23" t="str">
            <v>OFICIAL NACIONAL</v>
          </cell>
          <cell r="J23" t="str">
            <v>U</v>
          </cell>
        </row>
        <row r="24">
          <cell r="A24">
            <v>1123</v>
          </cell>
          <cell r="B24" t="str">
            <v>UNIVERSIDAD POPULAR DEL CESAR</v>
          </cell>
          <cell r="C24" t="str">
            <v>Carrera 40 vía al Mar</v>
          </cell>
          <cell r="D24" t="str">
            <v>CESAR</v>
          </cell>
          <cell r="E24" t="str">
            <v>AGUACHICA</v>
          </cell>
          <cell r="F24" t="str">
            <v>rectoria@unicesar.edu.co, secretariageneral@unicesar.edu.co</v>
          </cell>
          <cell r="G24" t="str">
            <v>(075)  5655345</v>
          </cell>
          <cell r="H24" t="str">
            <v>Enrique Alfonso Meza Daza</v>
          </cell>
          <cell r="I24" t="str">
            <v>OFICIAL NACIONAL</v>
          </cell>
          <cell r="J24" t="str">
            <v>U</v>
          </cell>
        </row>
        <row r="25">
          <cell r="A25">
            <v>1125</v>
          </cell>
          <cell r="B25" t="str">
            <v>UNIVERSIDAD NACIONAL DE COLOMBIA</v>
          </cell>
          <cell r="C25" t="str">
            <v>km 2 Via Leticia - Tarapaca</v>
          </cell>
          <cell r="D25" t="str">
            <v>AMAZONAS</v>
          </cell>
          <cell r="E25" t="str">
            <v>LETICIA</v>
          </cell>
          <cell r="F25" t="str">
            <v>rectoria@unal.edu.co, secgener@unal.edu.co</v>
          </cell>
          <cell r="G25" t="str">
            <v>(078)  5927996</v>
          </cell>
          <cell r="H25" t="str">
            <v xml:space="preserve">Dolly Montoya Castaño
</v>
          </cell>
          <cell r="I25" t="str">
            <v>OFICIAL NACIONAL</v>
          </cell>
          <cell r="J25" t="str">
            <v>U</v>
          </cell>
        </row>
        <row r="26">
          <cell r="A26">
            <v>1126</v>
          </cell>
          <cell r="B26" t="str">
            <v>UNIVERSIDAD NACIONAL DE COLOMBIA</v>
          </cell>
          <cell r="C26" t="str">
            <v>Carretera.Circunvalar.San Luís, Sector Freetown</v>
          </cell>
          <cell r="D26" t="str">
            <v>SAN ANDRES</v>
          </cell>
          <cell r="E26" t="str">
            <v>SAN ANDRES</v>
          </cell>
          <cell r="F26" t="str">
            <v>rectoria@unal.edu.co, secgener@unal.edu.co</v>
          </cell>
          <cell r="G26" t="str">
            <v>(078)  5133310, 5133311</v>
          </cell>
          <cell r="H26" t="str">
            <v xml:space="preserve">Dolly Montoya Castaño
</v>
          </cell>
          <cell r="I26" t="str">
            <v>OFICIAL NACIONAL</v>
          </cell>
          <cell r="J26" t="str">
            <v>U</v>
          </cell>
        </row>
        <row r="27">
          <cell r="A27">
            <v>1201</v>
          </cell>
          <cell r="B27" t="str">
            <v>UNIVERSIDAD DE ANTIOQUIA</v>
          </cell>
          <cell r="C27" t="str">
            <v>Calle 67  51-08</v>
          </cell>
          <cell r="D27" t="str">
            <v>ANTIOQUIA</v>
          </cell>
          <cell r="E27" t="str">
            <v>MEDELLIN</v>
          </cell>
          <cell r="F27" t="str">
            <v xml:space="preserve"> rectoria@udea.edu.co,  juridica@udea.edu.co </v>
          </cell>
          <cell r="G27" t="str">
            <v>(094)  Conmutador 2198332 Rectoria 2195000, 2195005, 2195170</v>
          </cell>
          <cell r="H27" t="str">
            <v>John Jairo Arboleda Céspedes</v>
          </cell>
          <cell r="I27" t="str">
            <v>OFICIAL DEPARTAMENTAL</v>
          </cell>
          <cell r="J27" t="str">
            <v>U</v>
          </cell>
        </row>
        <row r="28">
          <cell r="A28">
            <v>1202</v>
          </cell>
          <cell r="B28" t="str">
            <v>UNIVERSIDAD DEL ATLANTICO</v>
          </cell>
          <cell r="C28" t="str">
            <v>Km. 7 Antigua Vía Puerto Colombia</v>
          </cell>
          <cell r="D28" t="str">
            <v>ATLANTICO</v>
          </cell>
          <cell r="E28" t="str">
            <v>BARRANQUILLA</v>
          </cell>
          <cell r="F28" t="str">
            <v>secretariageneral@mail.uniatlantico.edu.co, rectoria@mail. uniatlantico.edu.co</v>
          </cell>
          <cell r="G28" t="str">
            <v>(095)  3197010, 3599469, 3598744, 3599999, Rectoría:3599458, Sec Gral: 3197245</v>
          </cell>
          <cell r="H28" t="str">
            <v>Carlos Javier Prasca Muñoz</v>
          </cell>
          <cell r="I28" t="str">
            <v>OFICIAL DEPARTAMENTAL</v>
          </cell>
          <cell r="J28" t="str">
            <v>U</v>
          </cell>
        </row>
        <row r="29">
          <cell r="A29">
            <v>1203</v>
          </cell>
          <cell r="B29" t="str">
            <v>UNIVERSIDAD DEL VALLE</v>
          </cell>
          <cell r="C29" t="str">
            <v>Ciudad Universitaria Melendez, Calle 13 100-00</v>
          </cell>
          <cell r="D29" t="str">
            <v>VALLE</v>
          </cell>
          <cell r="E29" t="str">
            <v>CALI</v>
          </cell>
          <cell r="F29" t="str">
            <v xml:space="preserve">secretariageneral@correounivalle.edu.co </v>
          </cell>
          <cell r="G29" t="str">
            <v>(092)  3212100, 3212240. 3393226</v>
          </cell>
          <cell r="H29" t="str">
            <v>Edgar Varela Barrios</v>
          </cell>
          <cell r="I29" t="str">
            <v>OFICIAL DEPARTAMENTAL</v>
          </cell>
          <cell r="J29" t="str">
            <v>U</v>
          </cell>
        </row>
        <row r="30">
          <cell r="A30">
            <v>1204</v>
          </cell>
          <cell r="B30" t="str">
            <v>UNIVERSIDAD INDUSTRIAL DE SANTANDER</v>
          </cell>
          <cell r="C30" t="str">
            <v>Ciudad Universitaria Carrera 27 Calle 9</v>
          </cell>
          <cell r="D30" t="str">
            <v>SANTANDER</v>
          </cell>
          <cell r="E30" t="str">
            <v>BUCARAMANGA</v>
          </cell>
          <cell r="F30" t="str">
            <v>rectoria@uis.edu.co</v>
          </cell>
          <cell r="G30" t="str">
            <v>(097)  6344000, 6348418, 6392656</v>
          </cell>
          <cell r="H30" t="str">
            <v>Hernan Porras Díaz</v>
          </cell>
          <cell r="I30" t="str">
            <v>OFICIAL DEPARTAMENTAL</v>
          </cell>
          <cell r="J30" t="str">
            <v>U</v>
          </cell>
        </row>
        <row r="31">
          <cell r="A31">
            <v>1205</v>
          </cell>
          <cell r="B31" t="str">
            <v>UNIVERSIDAD DE CARTAGENA</v>
          </cell>
          <cell r="C31" t="str">
            <v>Centro Carrera 6  36-100</v>
          </cell>
          <cell r="D31" t="str">
            <v>BOLIVAR</v>
          </cell>
          <cell r="E31" t="str">
            <v>CARTAGENA</v>
          </cell>
          <cell r="F31" t="str">
            <v>rectoria@unicartagena.edu.co, secretariageneral@unicartagena.edu.co</v>
          </cell>
          <cell r="G31" t="str">
            <v>(095)  6600676, 6600680, 6200974, 6641068,6641596</v>
          </cell>
          <cell r="H31" t="str">
            <v>Edgar Parra Chacón</v>
          </cell>
          <cell r="I31" t="str">
            <v>OFICIAL DEPARTAMENTAL</v>
          </cell>
          <cell r="J31" t="str">
            <v>U</v>
          </cell>
        </row>
        <row r="32">
          <cell r="A32">
            <v>1206</v>
          </cell>
          <cell r="B32" t="str">
            <v>UNIVERSIDAD DE NARIÑO</v>
          </cell>
          <cell r="C32" t="str">
            <v>Torobajo -Carrera 22 18-109</v>
          </cell>
          <cell r="D32" t="str">
            <v>NARIÑO</v>
          </cell>
          <cell r="E32" t="str">
            <v>PASTO</v>
          </cell>
          <cell r="F32" t="str">
            <v>rectoria@udenar.edu.co</v>
          </cell>
          <cell r="G32" t="str">
            <v>(092) 73136 4, 731 36 05</v>
          </cell>
          <cell r="H32" t="str">
            <v>Carlos Eugenio Solarte Portilla</v>
          </cell>
          <cell r="I32" t="str">
            <v>OFICIAL DEPARTAMENTAL</v>
          </cell>
          <cell r="J32" t="str">
            <v>U</v>
          </cell>
        </row>
        <row r="33">
          <cell r="A33">
            <v>1207</v>
          </cell>
          <cell r="B33" t="str">
            <v>UNIVERSIDAD DEL TOLIMA</v>
          </cell>
          <cell r="C33" t="str">
            <v>Barrio Santa Elena</v>
          </cell>
          <cell r="D33" t="str">
            <v>TOLIMA</v>
          </cell>
          <cell r="E33" t="str">
            <v>IBAGUE</v>
          </cell>
          <cell r="F33" t="str">
            <v>rectoria@ut.edu.co</v>
          </cell>
          <cell r="G33" t="str">
            <v>(098)  2644219, 2644218, 2649219, 2619526</v>
          </cell>
          <cell r="H33" t="str">
            <v>Omar Albeiro Mejía Patiño</v>
          </cell>
          <cell r="I33" t="str">
            <v>OFICIAL DEPARTAMENTAL</v>
          </cell>
          <cell r="J33" t="str">
            <v>U</v>
          </cell>
        </row>
        <row r="34">
          <cell r="A34">
            <v>1208</v>
          </cell>
          <cell r="B34" t="str">
            <v>UNIVERSIDAD DEL QUINDIO</v>
          </cell>
          <cell r="C34" t="str">
            <v>Carrera 15 Calle 12 Norte</v>
          </cell>
          <cell r="D34" t="str">
            <v>QUINDIO</v>
          </cell>
          <cell r="E34" t="str">
            <v>ARMENIA</v>
          </cell>
          <cell r="F34" t="str">
            <v>rector@uniquindio.edu.co, uq@uniquindio.edu.co</v>
          </cell>
          <cell r="G34" t="str">
            <v>(096)  7460103, 7460200, 7460223, 7460200 Rectoria: 7460112</v>
          </cell>
          <cell r="H34" t="str">
            <v>José Fernando Echeverry Murillo</v>
          </cell>
          <cell r="I34" t="str">
            <v>OFICIAL DEPARTAMENTAL</v>
          </cell>
          <cell r="J34" t="str">
            <v>U</v>
          </cell>
        </row>
        <row r="35">
          <cell r="A35">
            <v>1209</v>
          </cell>
          <cell r="B35" t="str">
            <v>UNIVERSIDAD FRANCISCO DE PAULA SANTANDER</v>
          </cell>
          <cell r="C35" t="str">
            <v>Av. Gran Colombia 12E-96</v>
          </cell>
          <cell r="D35" t="str">
            <v>NORTE SANTANDER</v>
          </cell>
          <cell r="E35" t="str">
            <v>CUCUTA</v>
          </cell>
          <cell r="F35" t="str">
            <v>rectoria@ufps.edu.co</v>
          </cell>
          <cell r="G35" t="str">
            <v>(097)  Rectoría: 5753172, Sec. Gral: 5753196</v>
          </cell>
          <cell r="H35" t="str">
            <v>Jhan Piero Rojas Suárez</v>
          </cell>
          <cell r="I35" t="str">
            <v>OFICIAL DEPARTAMENTAL</v>
          </cell>
          <cell r="J35" t="str">
            <v>U</v>
          </cell>
        </row>
        <row r="36">
          <cell r="A36">
            <v>1210</v>
          </cell>
          <cell r="B36" t="str">
            <v>UNIVERSIDAD FRANCISCO DE PAULA SANTANDER</v>
          </cell>
          <cell r="C36" t="str">
            <v>Vía Acolsure Sede El Algodonal</v>
          </cell>
          <cell r="D36" t="str">
            <v>NORTE SANTANDER</v>
          </cell>
          <cell r="E36" t="str">
            <v>OCAÑA</v>
          </cell>
          <cell r="F36" t="str">
            <v xml:space="preserve"> direccion@ufpso.edu.co</v>
          </cell>
          <cell r="G36" t="str">
            <v>(97) 5690088- 5692199 - 5610010</v>
          </cell>
          <cell r="H36" t="str">
            <v>Edgar Antonio Sánchez Ortíz</v>
          </cell>
          <cell r="I36" t="str">
            <v>OFICIAL DEPARTAMENTAL</v>
          </cell>
          <cell r="J36" t="str">
            <v>U</v>
          </cell>
        </row>
        <row r="37">
          <cell r="A37">
            <v>1212</v>
          </cell>
          <cell r="B37" t="str">
            <v>UNIVERSIDAD DE PAMPLONA</v>
          </cell>
          <cell r="C37" t="str">
            <v>Ciudad Universitaria Km. 1 Vía a Bucaramanga</v>
          </cell>
          <cell r="D37" t="str">
            <v>NORTE SANTANDER</v>
          </cell>
          <cell r="E37" t="str">
            <v>PAMPLONA</v>
          </cell>
          <cell r="F37" t="str">
            <v xml:space="preserve">rectoria@unipamplona.edu.co, unipamplona@unipamplona.edu.co, </v>
          </cell>
          <cell r="G37" t="str">
            <v>(097)   5685303, 5682960, 5680581</v>
          </cell>
          <cell r="H37" t="str">
            <v>Ivaldo Torres Chavez</v>
          </cell>
          <cell r="I37" t="str">
            <v>OFICIAL DEPARTAMENTAL</v>
          </cell>
          <cell r="J37" t="str">
            <v>U</v>
          </cell>
        </row>
        <row r="38">
          <cell r="A38">
            <v>1213</v>
          </cell>
          <cell r="B38" t="str">
            <v>UNIVERSIDAD DEL MAGDALENA - UNIMAGDALENA</v>
          </cell>
          <cell r="C38" t="str">
            <v>Cra. 32 22-08 Sector San Pedro Alejandrino</v>
          </cell>
          <cell r="D38" t="str">
            <v>MAGDALENA</v>
          </cell>
          <cell r="E38" t="str">
            <v>SANTA MARTA</v>
          </cell>
          <cell r="F38" t="str">
            <v>secretariageneral@unimagdalena.edu.co, rectoria@unimagdalena.edu.co</v>
          </cell>
          <cell r="G38" t="str">
            <v>(095)  4301692, 4301292, Sec. Gral ext.266/194</v>
          </cell>
          <cell r="H38" t="str">
            <v>Pablo Hernán Vera Salazar</v>
          </cell>
          <cell r="I38" t="str">
            <v>OFICIAL DEPARTAMENTAL</v>
          </cell>
          <cell r="J38" t="str">
            <v>U</v>
          </cell>
        </row>
        <row r="39">
          <cell r="A39">
            <v>1214</v>
          </cell>
          <cell r="B39" t="str">
            <v>UNIVERSIDAD DE CUNDINAMARCA-UDEC-</v>
          </cell>
          <cell r="C39" t="str">
            <v>Diagonal 18 No. 20 - 29</v>
          </cell>
          <cell r="D39" t="str">
            <v>CUNDINAMARCA</v>
          </cell>
          <cell r="E39" t="str">
            <v>FUSAGASUGA</v>
          </cell>
          <cell r="F39" t="str">
            <v>rectoria@mail.unicundi.edu.co,  sgeneral@mail.unicundi.edu.co, viceacademica@mail.unicundi.edu.co, unicundi@mail.unicundi.edu.co</v>
          </cell>
          <cell r="G39" t="str">
            <v>(091) , Tel: 828 1483, Rectoria :8732512</v>
          </cell>
          <cell r="H39" t="str">
            <v>Adriano Muñoz Barrera</v>
          </cell>
          <cell r="I39" t="str">
            <v>OFICIAL DEPARTAMENTAL</v>
          </cell>
          <cell r="J39" t="str">
            <v>U</v>
          </cell>
        </row>
        <row r="40">
          <cell r="A40">
            <v>1215</v>
          </cell>
          <cell r="B40" t="str">
            <v>UNIVERSIDAD DE CUNDINAMARCA-UDEC-</v>
          </cell>
          <cell r="C40" t="str">
            <v>Cra. 19  24 -209.  Recibo de Correspondencia en Fusagasugá: Diagonal 18   20-29</v>
          </cell>
          <cell r="D40" t="str">
            <v>CUNDINAMARCA</v>
          </cell>
          <cell r="E40" t="str">
            <v>GIRARDOT</v>
          </cell>
          <cell r="F40" t="str">
            <v>rectoria@mail.unicundi.edu.co, sgeneral@mail.unicundi.edu.co, viceacademica@mail.unicundi.edu.co, unicundi@mail.unicundi.edu.co</v>
          </cell>
          <cell r="G40" t="str">
            <v>(071)  8335071, 8360666, 8326905</v>
          </cell>
          <cell r="H40" t="str">
            <v>Adriano Muñoz Barrera</v>
          </cell>
          <cell r="I40" t="str">
            <v>OFICIAL DEPARTAMENTAL</v>
          </cell>
          <cell r="J40" t="str">
            <v>U</v>
          </cell>
        </row>
        <row r="41">
          <cell r="A41">
            <v>1216</v>
          </cell>
          <cell r="B41" t="str">
            <v>UNIVERSIDAD DE CUNDINAMARCA-UDEC-</v>
          </cell>
          <cell r="C41" t="str">
            <v>Calle 16  9-80.  Recibo de Correspondencia en Fusagasugá: Diagonal 18  No. 20-29</v>
          </cell>
          <cell r="D41" t="str">
            <v>CUNDINAMARCA</v>
          </cell>
          <cell r="E41" t="str">
            <v>UBATE</v>
          </cell>
          <cell r="F41" t="str">
            <v>rectoria@mail.unicundi.edu.co, sgeneral@mail.unicundi.edu.co, viceacademica@mail.unicundi.edu.co, unicundi@mail.unicundi.edu.co</v>
          </cell>
          <cell r="G41" t="str">
            <v xml:space="preserve">(071)  8553055 8553056 </v>
          </cell>
          <cell r="H41" t="str">
            <v>Adriano Muñoz Barrera</v>
          </cell>
          <cell r="I41" t="str">
            <v>OFICIAL DEPARTAMENTAL</v>
          </cell>
          <cell r="J41" t="str">
            <v>U</v>
          </cell>
        </row>
        <row r="42">
          <cell r="A42">
            <v>1217</v>
          </cell>
          <cell r="B42" t="str">
            <v>UNIVERSIDAD DE SUCRE</v>
          </cell>
          <cell r="C42" t="str">
            <v>Cra 28   5-267</v>
          </cell>
          <cell r="D42" t="str">
            <v>SUCRE</v>
          </cell>
          <cell r="E42" t="str">
            <v>SINCELEJO</v>
          </cell>
          <cell r="F42" t="str">
            <v>rectoria@unisucre.edu.co</v>
          </cell>
          <cell r="G42" t="str">
            <v>(095)  2821240, 2820855,2890330,2820330</v>
          </cell>
          <cell r="H42" t="str">
            <v>Vicente de Paul Periñan Petro</v>
          </cell>
          <cell r="I42" t="str">
            <v>OFICIAL DEPARTAMENTAL</v>
          </cell>
          <cell r="J42" t="str">
            <v>U</v>
          </cell>
        </row>
        <row r="43">
          <cell r="A43">
            <v>1218</v>
          </cell>
          <cell r="B43" t="str">
            <v>UNIVERSIDAD DE LA GUAJIRA</v>
          </cell>
          <cell r="C43" t="str">
            <v>Kilómetro 5 vía a Maicao</v>
          </cell>
          <cell r="D43" t="str">
            <v>LA GUAJIRA</v>
          </cell>
          <cell r="E43" t="str">
            <v>RIOHACHA</v>
          </cell>
          <cell r="F43" t="str">
            <v xml:space="preserve"> rectoria@uniguajira.edu.co, webmaster@uniguajira.edu.co</v>
          </cell>
          <cell r="G43" t="str">
            <v>(095)  7282729, 7285306,</v>
          </cell>
          <cell r="H43" t="str">
            <v>Carlos Arturo Robles Julio</v>
          </cell>
          <cell r="I43" t="str">
            <v>OFICIAL DEPARTAMENTAL</v>
          </cell>
          <cell r="J43" t="str">
            <v>U</v>
          </cell>
        </row>
        <row r="44">
          <cell r="A44">
            <v>1219</v>
          </cell>
          <cell r="B44" t="str">
            <v>UNIVERSIDAD DE ANTIOQUIA</v>
          </cell>
          <cell r="C44" t="str">
            <v>Km 6 Via Rionegro, La Ceja, El Tambo Jurisdiccion El Carmen de Viboral</v>
          </cell>
          <cell r="D44" t="str">
            <v>ANTIOQUIA</v>
          </cell>
          <cell r="E44" t="str">
            <v>CARMEN DE VIBORAL</v>
          </cell>
          <cell r="F44" t="str">
            <v>rectoria@udea.edu.co, udeoriente@udea.edu.co</v>
          </cell>
          <cell r="G44" t="str">
            <v>(094)  5311177, 5311571</v>
          </cell>
          <cell r="H44" t="str">
            <v>John Jairo Arboleda Céspedes</v>
          </cell>
          <cell r="I44" t="str">
            <v>OFICIAL DEPARTAMENTAL</v>
          </cell>
          <cell r="J44" t="str">
            <v>U</v>
          </cell>
        </row>
        <row r="45">
          <cell r="A45">
            <v>1220</v>
          </cell>
          <cell r="B45" t="str">
            <v>UNIVERSIDAD DE ANTIOQUIA</v>
          </cell>
          <cell r="C45" t="str">
            <v>Km. 4 Salida Medellin Vereda Campamento</v>
          </cell>
          <cell r="D45" t="str">
            <v>ANTIOQUIA</v>
          </cell>
          <cell r="E45" t="str">
            <v>ANDES</v>
          </cell>
          <cell r="F45" t="str">
            <v>udeasuroeste@udea.edu.co, rectoria@udea.edu.co</v>
          </cell>
          <cell r="G45" t="str">
            <v>(074)  8418052, 8417855, 8418052</v>
          </cell>
          <cell r="H45" t="str">
            <v>John Jairo Arboleda Céspedes</v>
          </cell>
          <cell r="I45" t="str">
            <v>OFICIAL DEPARTAMENTAL</v>
          </cell>
          <cell r="J45" t="str">
            <v>U</v>
          </cell>
        </row>
        <row r="46">
          <cell r="A46">
            <v>1221</v>
          </cell>
          <cell r="B46" t="str">
            <v>UNIVERSIDAD DE ANTIOQUIA</v>
          </cell>
          <cell r="C46" t="str">
            <v>Liceo Municipal Caucasia Carretera.TR Av. Pajonal</v>
          </cell>
          <cell r="D46" t="str">
            <v>ANTIOQUIA</v>
          </cell>
          <cell r="E46" t="str">
            <v>CAUCASIA</v>
          </cell>
          <cell r="F46" t="str">
            <v>directorbajocauca@udea.edu.co, rectoria@udea.edu.co</v>
          </cell>
          <cell r="G46" t="str">
            <v>(074)  8395350, 8395349</v>
          </cell>
          <cell r="H46" t="str">
            <v>John Jairo Arboleda Céspedes</v>
          </cell>
          <cell r="I46" t="str">
            <v>OFICIAL DEPARTAMENTAL</v>
          </cell>
          <cell r="J46" t="str">
            <v>U</v>
          </cell>
        </row>
        <row r="47">
          <cell r="A47">
            <v>1222</v>
          </cell>
          <cell r="B47" t="str">
            <v>UNIVERSIDAD DE ANTIOQUIA</v>
          </cell>
          <cell r="C47" t="str">
            <v>Salida  Medellin Barrio Cacique</v>
          </cell>
          <cell r="D47" t="str">
            <v>ANTIOQUIA</v>
          </cell>
          <cell r="E47" t="str">
            <v>PUERTO BERRIO</v>
          </cell>
          <cell r="F47" t="str">
            <v xml:space="preserve"> rectoria@udea.edu.co, berrio@udea.edu.co</v>
          </cell>
          <cell r="G47" t="str">
            <v>(074)  8333522, 8331575</v>
          </cell>
          <cell r="H47" t="str">
            <v>John Jairo Arboleda Céspedes</v>
          </cell>
          <cell r="I47" t="str">
            <v>OFICIAL DEPARTAMENTAL</v>
          </cell>
          <cell r="J47" t="str">
            <v>U</v>
          </cell>
        </row>
        <row r="48">
          <cell r="A48">
            <v>1223</v>
          </cell>
          <cell r="B48" t="str">
            <v>UNIVERSIDAD DE ANTIOQUIA</v>
          </cell>
          <cell r="C48" t="str">
            <v>Calle 104 entre Carreras 18 A - 19 B.Jesus</v>
          </cell>
          <cell r="D48" t="str">
            <v>ANTIOQUIA</v>
          </cell>
          <cell r="E48" t="str">
            <v>TURBO</v>
          </cell>
          <cell r="F48" t="str">
            <v xml:space="preserve"> rectoria@udea.edu.co, udeauraba@udea.edu.co</v>
          </cell>
          <cell r="G48" t="str">
            <v>(074)  8272588, 8274072</v>
          </cell>
          <cell r="H48" t="str">
            <v>John Jairo Arboleda Céspedes</v>
          </cell>
          <cell r="I48" t="str">
            <v>OFICIAL DEPARTAMENTAL</v>
          </cell>
          <cell r="J48" t="str">
            <v>U</v>
          </cell>
        </row>
        <row r="49">
          <cell r="A49">
            <v>1301</v>
          </cell>
          <cell r="B49" t="str">
            <v>UNIVERSIDAD DISTRITAL"FRANCISCO JOSE DE CALDAS"</v>
          </cell>
          <cell r="C49" t="str">
            <v>Carrera 7  40-53</v>
          </cell>
          <cell r="D49" t="str">
            <v>BOGOTÁ D.C.</v>
          </cell>
          <cell r="E49" t="str">
            <v>BOGOTÁ D.C.</v>
          </cell>
          <cell r="F49" t="str">
            <v xml:space="preserve">rectoria@udistrital.edu.co, sgral@udistrital.edu.co </v>
          </cell>
          <cell r="G49" t="str">
            <v>2881960, 3239300</v>
          </cell>
          <cell r="H49" t="str">
            <v>Ricardo García Duarte</v>
          </cell>
          <cell r="I49" t="str">
            <v>OFICIAL MUNICIPAL</v>
          </cell>
          <cell r="J49" t="str">
            <v>U</v>
          </cell>
        </row>
        <row r="50">
          <cell r="A50">
            <v>1701</v>
          </cell>
          <cell r="B50" t="str">
            <v>PONTIFICIA UNIVERSIDAD JAVERIANA</v>
          </cell>
          <cell r="C50" t="str">
            <v>Carrera 7  40-62</v>
          </cell>
          <cell r="D50" t="str">
            <v>BOGOTÁ D.C.</v>
          </cell>
          <cell r="E50" t="str">
            <v>BOGOTÁ D.C.</v>
          </cell>
          <cell r="F50" t="str">
            <v>joaco@javeriana.edu.co</v>
          </cell>
          <cell r="G50" t="str">
            <v>3208130, 2881511,3208320, 2316346/9486</v>
          </cell>
          <cell r="H50" t="str">
            <v xml:space="preserve"> Jorge Humberto Pelaez Piedrahita</v>
          </cell>
          <cell r="I50" t="str">
            <v>NO OFICIAL - FUNDACION</v>
          </cell>
          <cell r="J50" t="str">
            <v>U</v>
          </cell>
        </row>
        <row r="51">
          <cell r="A51">
            <v>1702</v>
          </cell>
          <cell r="B51" t="str">
            <v>PONTIFICIA UNIVERSIDAD JAVERIANA</v>
          </cell>
          <cell r="C51" t="str">
            <v>Calle 18 118-250 Av. Cañasgordas</v>
          </cell>
          <cell r="D51" t="str">
            <v>VALLE</v>
          </cell>
          <cell r="E51" t="str">
            <v>CALI</v>
          </cell>
          <cell r="F51" t="str">
            <v>rector@javerianacali.edu.co</v>
          </cell>
          <cell r="G51" t="str">
            <v>(072)  3218200 PBX, 5552826</v>
          </cell>
          <cell r="H51" t="str">
            <v>Padre Luis Felipe Gómez Restrepo</v>
          </cell>
          <cell r="I51" t="str">
            <v>NO OFICIAL - FUNDACION</v>
          </cell>
          <cell r="J51" t="str">
            <v>U</v>
          </cell>
        </row>
        <row r="52">
          <cell r="A52">
            <v>1703</v>
          </cell>
          <cell r="B52" t="str">
            <v>UNIVERSIDAD INCCA DE COLOMBIA</v>
          </cell>
          <cell r="C52" t="str">
            <v>Carrera 13  24-15</v>
          </cell>
          <cell r="D52" t="str">
            <v>BOGOTÁ D.C.</v>
          </cell>
          <cell r="E52" t="str">
            <v>BOGOTÁ D.C.</v>
          </cell>
          <cell r="F52" t="str">
            <v>cvillamizar1@gmail.com, solitaquijano@gmail.com</v>
          </cell>
          <cell r="G52" t="str">
            <v>5663090, 4442000, 4442030 Ext.233</v>
          </cell>
          <cell r="H52" t="str">
            <v>María Carolina Villamizar Bonilla</v>
          </cell>
          <cell r="I52" t="str">
            <v>NO OFICIAL - FUNDACION</v>
          </cell>
          <cell r="J52" t="str">
            <v>U</v>
          </cell>
        </row>
        <row r="53">
          <cell r="A53">
            <v>1704</v>
          </cell>
          <cell r="B53" t="str">
            <v>UNIVERSIDAD SANTO TOMAS</v>
          </cell>
          <cell r="C53" t="str">
            <v>Sede Ppal Carrera 9 51-11(Rectoría), Sede Norte Carrera 10  72-50</v>
          </cell>
          <cell r="D53" t="str">
            <v>BOGOTÁ D.C.</v>
          </cell>
          <cell r="E53" t="str">
            <v>BOGOTÁ D.C.</v>
          </cell>
          <cell r="F53" t="str">
            <v>rectoria@usantotomas.edu.co, secretario.general@usantotomas.edu.co</v>
          </cell>
          <cell r="G53" t="str">
            <v xml:space="preserve">Sede Ppal 5878797, Sede Norte 5950000      </v>
          </cell>
          <cell r="H53" t="str">
            <v>Juan Ubaldo Lopez Salamanca</v>
          </cell>
          <cell r="I53" t="str">
            <v>NO OFICIAL - FUNDACION</v>
          </cell>
          <cell r="J53" t="str">
            <v>U</v>
          </cell>
        </row>
        <row r="54">
          <cell r="A54">
            <v>1705</v>
          </cell>
          <cell r="B54" t="str">
            <v>UNIVERSIDAD SANTO TOMAS</v>
          </cell>
          <cell r="C54" t="str">
            <v>Carrera 18  9-27</v>
          </cell>
          <cell r="D54" t="str">
            <v>SANTANDER</v>
          </cell>
          <cell r="E54" t="str">
            <v>BUCARAMANGA</v>
          </cell>
          <cell r="F54" t="str">
            <v>rectoria@ustabuca.edu.co</v>
          </cell>
          <cell r="G54" t="str">
            <v>(077)  6712970, 6716982,6800001</v>
          </cell>
          <cell r="H54" t="str">
            <v>Erico Juan Macchi Cespedes</v>
          </cell>
          <cell r="I54" t="str">
            <v>NO OFICIAL - FUNDACION</v>
          </cell>
          <cell r="J54" t="str">
            <v>U</v>
          </cell>
        </row>
        <row r="55">
          <cell r="A55">
            <v>1706</v>
          </cell>
          <cell r="B55" t="str">
            <v>UNIVERSIDAD EXTERNADO DE COLOMBIA</v>
          </cell>
          <cell r="C55" t="str">
            <v>Calle 12  1-17 Este</v>
          </cell>
          <cell r="D55" t="str">
            <v>BOGOTÁ D.C.</v>
          </cell>
          <cell r="E55" t="str">
            <v>BOGOTÁ D.C.</v>
          </cell>
          <cell r="F55" t="str">
            <v>rectoria@uexternado.edu.co</v>
          </cell>
          <cell r="G55" t="str">
            <v xml:space="preserve"> PBX: 3420288 y 3419900</v>
          </cell>
          <cell r="H55" t="str">
            <v>Juan Carlos Henao Pérez</v>
          </cell>
          <cell r="I55" t="str">
            <v>NO OFICIAL - FUNDACION</v>
          </cell>
          <cell r="J55" t="str">
            <v>U</v>
          </cell>
        </row>
        <row r="56">
          <cell r="A56">
            <v>1707</v>
          </cell>
          <cell r="B56" t="str">
            <v>FUNDACION UNIVERSIDAD DE BOGOTA"JORGE TADEO LOZANO"</v>
          </cell>
          <cell r="C56" t="str">
            <v>Carrera 4  22-61</v>
          </cell>
          <cell r="D56" t="str">
            <v>BOGOTÁ D.C.</v>
          </cell>
          <cell r="E56" t="str">
            <v>BOGOTÁ D.C.</v>
          </cell>
          <cell r="F56" t="str">
            <v>rectoria@utadeo.edu.co,  direccion.juridica@utadeo.edu.co</v>
          </cell>
          <cell r="G56" t="str">
            <v xml:space="preserve"> PBX 2427030 3360066</v>
          </cell>
          <cell r="H56" t="str">
            <v>Cecilia Maria Velez White</v>
          </cell>
          <cell r="I56" t="str">
            <v>NO OFICIAL - FUNDACION</v>
          </cell>
          <cell r="J56" t="str">
            <v>U</v>
          </cell>
        </row>
        <row r="57">
          <cell r="A57">
            <v>1708</v>
          </cell>
          <cell r="B57" t="str">
            <v>FUNDACION UNIVERSIDAD DE BOGOTA"JORGE TADEO LOZANO"</v>
          </cell>
          <cell r="C57" t="str">
            <v xml:space="preserve">Zona Norte Anillo Vial kilómetro 13. 
</v>
          </cell>
          <cell r="D57" t="str">
            <v>BOLIVAR</v>
          </cell>
          <cell r="E57" t="str">
            <v>CARTAGENA</v>
          </cell>
          <cell r="F57" t="str">
            <v>rectoria@utadeo.edu.co,  direccion.juridica@utadeo.edu.co</v>
          </cell>
          <cell r="G57" t="str">
            <v>(075) 6600676, 6641068, 6641585/81/96</v>
          </cell>
          <cell r="H57" t="str">
            <v>Cecilia Maria Velez White</v>
          </cell>
          <cell r="I57" t="str">
            <v>NO OFICIAL - FUNDACION</v>
          </cell>
          <cell r="J57" t="str">
            <v>U</v>
          </cell>
        </row>
        <row r="58">
          <cell r="A58">
            <v>1709</v>
          </cell>
          <cell r="B58" t="str">
            <v>UNIVERSIDAD CENTRAL</v>
          </cell>
          <cell r="C58" t="str">
            <v>Carrera 5  21-38</v>
          </cell>
          <cell r="D58" t="str">
            <v>BOGOTÁ D.C.</v>
          </cell>
          <cell r="E58" t="str">
            <v>BOGOTÁ D.C.</v>
          </cell>
          <cell r="F58" t="str">
            <v>rectoria@ucentral.edu.co, secretariageneral@ucentral.edu.co</v>
          </cell>
          <cell r="G58" t="str">
            <v>PBX 3239868 3362607 5612102 Directo: 2435200</v>
          </cell>
          <cell r="H58" t="str">
            <v>Rafael Santos Calderón</v>
          </cell>
          <cell r="I58" t="str">
            <v>NO OFICIAL - FUNDACION</v>
          </cell>
          <cell r="J58" t="str">
            <v>U</v>
          </cell>
        </row>
        <row r="59">
          <cell r="A59">
            <v>1710</v>
          </cell>
          <cell r="B59" t="str">
            <v>UNIVERSIDAD PONTIFICIA BOLIVARIANA</v>
          </cell>
          <cell r="C59" t="str">
            <v>Campus de Laureles Circular 1a.  70-01</v>
          </cell>
          <cell r="D59" t="str">
            <v>ANTIOQUIA</v>
          </cell>
          <cell r="E59" t="str">
            <v>MEDELLIN</v>
          </cell>
          <cell r="F59" t="str">
            <v>rectoria.general@upb.edu.co</v>
          </cell>
          <cell r="G59">
            <v>4488388</v>
          </cell>
          <cell r="H59" t="str">
            <v>Julio Jairo Ceballos Sepúlveda</v>
          </cell>
          <cell r="I59" t="str">
            <v>NO OFICIAL - FUNDACION</v>
          </cell>
          <cell r="J59" t="str">
            <v>U</v>
          </cell>
        </row>
        <row r="60">
          <cell r="A60">
            <v>1711</v>
          </cell>
          <cell r="B60" t="str">
            <v>UNIVERSIDAD DE LA SABANA</v>
          </cell>
          <cell r="C60" t="str">
            <v>Campus Universitario Puente Del Común, Km.7 Autopista Norte</v>
          </cell>
          <cell r="D60" t="str">
            <v>CUNDINAMARCA</v>
          </cell>
          <cell r="E60" t="str">
            <v>CHIA</v>
          </cell>
          <cell r="F60" t="str">
            <v>obdulio.velasquez@unisabana.edu.co, mauricio.rojas@unisabana.edu.co, liliana.ospina@unisabana.edu.co</v>
          </cell>
          <cell r="G60" t="str">
            <v>8615555, 8616666,8620572, 8621424, 8619999</v>
          </cell>
          <cell r="H60" t="str">
            <v>Obdulio Cesar Velásquez Posada</v>
          </cell>
          <cell r="I60" t="str">
            <v>NO OFICIAL - FUNDACION</v>
          </cell>
          <cell r="J60" t="str">
            <v>U</v>
          </cell>
        </row>
        <row r="61">
          <cell r="A61">
            <v>1712</v>
          </cell>
          <cell r="B61" t="str">
            <v>UNIVERSIDAD EAFIT-</v>
          </cell>
          <cell r="C61" t="str">
            <v>Carrera 49   7 Sur- 50</v>
          </cell>
          <cell r="D61" t="str">
            <v>ANTIOQUIA</v>
          </cell>
          <cell r="E61" t="str">
            <v>MEDELLIN</v>
          </cell>
          <cell r="F61" t="str">
            <v>rectoria@eafit.edu.co, parangog@eafit.edu.co</v>
          </cell>
          <cell r="G61" t="str">
            <v>(074)  2619500, 2619513, Directo: 2619509</v>
          </cell>
          <cell r="H61" t="str">
            <v xml:space="preserve">Juan Luis Mejía Arango </v>
          </cell>
          <cell r="I61" t="str">
            <v>NO OFICIAL - FUNDACION</v>
          </cell>
          <cell r="J61" t="str">
            <v>U</v>
          </cell>
        </row>
        <row r="62">
          <cell r="A62">
            <v>1713</v>
          </cell>
          <cell r="B62" t="str">
            <v>UNIVERSIDAD DEL NORTE</v>
          </cell>
          <cell r="C62" t="str">
            <v>Kilometro 5 Via  Pto. Colombia</v>
          </cell>
          <cell r="D62" t="str">
            <v>ATLANTICO</v>
          </cell>
          <cell r="E62" t="str">
            <v>BARRANQUILLA</v>
          </cell>
          <cell r="F62" t="str">
            <v xml:space="preserve">jferro@uninorte.edu.co, svisbal@uninorte.edu.co , adiazgra@uninorte.edu.co </v>
          </cell>
          <cell r="G62" t="str">
            <v>(075)  3509388 rectoria, conmutador 350950 ext. 4388 rectoria</v>
          </cell>
          <cell r="H62" t="str">
            <v>Adolfo Enrique Meisel Roca</v>
          </cell>
          <cell r="I62" t="str">
            <v>NO OFICIAL - FUNDACION</v>
          </cell>
          <cell r="J62" t="str">
            <v>U</v>
          </cell>
        </row>
        <row r="63">
          <cell r="A63">
            <v>1714</v>
          </cell>
          <cell r="B63" t="str">
            <v>COLEGIO MAYOR DE NUESTRA SEÑORA DEL ROSARIO</v>
          </cell>
          <cell r="C63" t="str">
            <v>Calle 14   6-25</v>
          </cell>
          <cell r="D63" t="str">
            <v>BOGOTÁ D.C.</v>
          </cell>
          <cell r="E63" t="str">
            <v>BOGOTÁ D.C.</v>
          </cell>
          <cell r="F63" t="str">
            <v>hans.knudsen@urosario.edu.co, maria.bermudez@urosario.edu.co</v>
          </cell>
          <cell r="G63" t="str">
            <v>2970200 Ext. 651, 2970210, 2821951, 2828203, 2827905</v>
          </cell>
          <cell r="H63" t="str">
            <v>José Manuel Restrepo Abondano</v>
          </cell>
          <cell r="I63" t="str">
            <v>NO OFICIAL - FUNDACION</v>
          </cell>
          <cell r="J63" t="str">
            <v>U</v>
          </cell>
        </row>
        <row r="64">
          <cell r="A64">
            <v>1715</v>
          </cell>
          <cell r="B64" t="str">
            <v>FUNDACION UNIVERSIDAD DE AMERICA</v>
          </cell>
          <cell r="C64" t="str">
            <v xml:space="preserve">Av Circunvalar  20-53, Rectoria:  Transv. 5  86 A-50 </v>
          </cell>
          <cell r="D64" t="str">
            <v>BOGOTÁ D.C.</v>
          </cell>
          <cell r="E64" t="str">
            <v>BOGOTÁ D.C.</v>
          </cell>
          <cell r="F64" t="str">
            <v>rectoria@uamerica.edu.co</v>
          </cell>
          <cell r="G64" t="str">
            <v xml:space="preserve">6369221 - 2560586 rectoria, conmutador 3376680 </v>
          </cell>
          <cell r="H64" t="str">
            <v xml:space="preserve">Jaime Posada Díaz </v>
          </cell>
          <cell r="I64" t="str">
            <v>NO OFICIAL - FUNDACION</v>
          </cell>
          <cell r="J64" t="str">
            <v>U</v>
          </cell>
        </row>
        <row r="65">
          <cell r="A65">
            <v>1716</v>
          </cell>
          <cell r="B65" t="str">
            <v>UNIVERSIDAD DE SAN BUENAVENTURA</v>
          </cell>
          <cell r="C65" t="str">
            <v>Av. 10 de Mayo, La Umbría vía Pance</v>
          </cell>
          <cell r="D65" t="str">
            <v>VALLE</v>
          </cell>
          <cell r="E65" t="str">
            <v>CALI</v>
          </cell>
          <cell r="F65" t="str">
            <v>rectoria@usbcali.edu.co,  lynino@usbcali.edu.co</v>
          </cell>
          <cell r="G65" t="str">
            <v>(072)  3182201 rectoira - conmutador 3182200 -4882222 ext. 201 rectoria</v>
          </cell>
          <cell r="H65" t="str">
            <v>Ernesto Londoño Orozco</v>
          </cell>
          <cell r="I65" t="str">
            <v>NO OFICIAL - FUNDACION</v>
          </cell>
          <cell r="J65" t="str">
            <v>U</v>
          </cell>
        </row>
        <row r="66">
          <cell r="A66">
            <v>1717</v>
          </cell>
          <cell r="B66" t="str">
            <v>UNIVERSIDAD DE SAN BUENAVENTURA</v>
          </cell>
          <cell r="C66" t="str">
            <v>Carrera 56C   51-90  Barrio San Benito</v>
          </cell>
          <cell r="D66" t="str">
            <v>ANTIOQUIA</v>
          </cell>
          <cell r="E66" t="str">
            <v>MEDELLIN</v>
          </cell>
          <cell r="F66" t="str">
            <v>frayalirio@usbmed.edu.co</v>
          </cell>
          <cell r="G66" t="str">
            <v>(074)  5145600 ext. 4438., 4500323 conmutador</v>
          </cell>
          <cell r="H66" t="str">
            <v>Jose Alirio Urbina Rodríguez</v>
          </cell>
          <cell r="I66" t="str">
            <v>NO OFICIAL - FUNDACION</v>
          </cell>
          <cell r="J66" t="str">
            <v>U</v>
          </cell>
        </row>
        <row r="67">
          <cell r="A67">
            <v>1718</v>
          </cell>
          <cell r="B67" t="str">
            <v>UNIVERSIDAD DE SAN BUENAVENTURA</v>
          </cell>
          <cell r="C67" t="str">
            <v xml:space="preserve"> Cra 8H 172-20 allí funciona la Univ.  y Rector Gral en la Carrera 9  No. 123-76 Of.602-603</v>
          </cell>
          <cell r="D67" t="str">
            <v>BOGOTÁ D.C.</v>
          </cell>
          <cell r="E67" t="str">
            <v>BOGOTÁ D.C.</v>
          </cell>
          <cell r="F67" t="str">
            <v xml:space="preserve">  rector.general@usb.edu.co, wtellez@usbbog.edu.co , secretario@usbbog.edu.co</v>
          </cell>
          <cell r="G67" t="str">
            <v xml:space="preserve">Rectoría 6295955, 6296063, 6296017, conmutador 6671090 </v>
          </cell>
          <cell r="H67" t="str">
            <v>Jose Wilson Téllez Casas</v>
          </cell>
          <cell r="I67" t="str">
            <v>NO OFICIAL - FUNDACION</v>
          </cell>
          <cell r="J67" t="str">
            <v>U</v>
          </cell>
        </row>
        <row r="68">
          <cell r="A68">
            <v>1719</v>
          </cell>
          <cell r="B68" t="str">
            <v>UNIVERSIDAD CATOLICA DE COLOMBIA</v>
          </cell>
          <cell r="C68" t="str">
            <v>Av Caracas 46-72</v>
          </cell>
          <cell r="D68" t="str">
            <v>BOGOTÁ D.C.</v>
          </cell>
          <cell r="E68" t="str">
            <v>BOGOTÁ D.C.</v>
          </cell>
          <cell r="F68" t="str">
            <v>rectoria@ucatolica.edu.co, fjgomez@ucatolica.edu.co, secregeneral@ucatolica.edu.co</v>
          </cell>
          <cell r="G68" t="str">
            <v>3277358 rectoria, 3277300/30/31/32 ext. 1020 conmutador</v>
          </cell>
          <cell r="H68" t="str">
            <v>Francisco José Gómez Ortíz</v>
          </cell>
          <cell r="I68" t="str">
            <v>NO OFICIAL - FUNDACION</v>
          </cell>
          <cell r="J68" t="str">
            <v>U</v>
          </cell>
        </row>
        <row r="69">
          <cell r="A69">
            <v>1720</v>
          </cell>
          <cell r="B69" t="str">
            <v>UNIVERSIDAD MARIANA</v>
          </cell>
          <cell r="C69" t="str">
            <v>Calle 18  34-104</v>
          </cell>
          <cell r="D69" t="str">
            <v>NARIÑO</v>
          </cell>
          <cell r="E69" t="str">
            <v>PASTO</v>
          </cell>
          <cell r="F69" t="str">
            <v>rectoria@umariana.edu.co,  sgarcia@umariana.edu.co</v>
          </cell>
          <cell r="G69" t="str">
            <v xml:space="preserve">(072)  7310874 rectoria, 7314923 ext. 125 conmutador </v>
          </cell>
          <cell r="H69" t="str">
            <v>María Teresa González Silva</v>
          </cell>
          <cell r="I69" t="str">
            <v>NO OFICIAL - FUNDACION</v>
          </cell>
          <cell r="J69" t="str">
            <v>U</v>
          </cell>
        </row>
        <row r="70">
          <cell r="A70">
            <v>1722</v>
          </cell>
          <cell r="B70" t="str">
            <v>UNIVERSIDAD DE MANIZALES</v>
          </cell>
          <cell r="C70" t="str">
            <v>Carrera 9 No. 19-03 Campohermoso</v>
          </cell>
          <cell r="D70" t="str">
            <v>CALDAS</v>
          </cell>
          <cell r="E70" t="str">
            <v>MANIZALES</v>
          </cell>
          <cell r="F70" t="str">
            <v>rectoria@umanizales.edu.co, um@umanizales.edu.co,</v>
          </cell>
          <cell r="G70" t="str">
            <v>(076)  8803160 rectoria, 8879680 ext. 1403</v>
          </cell>
          <cell r="H70" t="str">
            <v>Guillermo Orlando Sierra Sierra</v>
          </cell>
          <cell r="I70" t="str">
            <v>NO OFICIAL - FUNDACION</v>
          </cell>
          <cell r="J70" t="str">
            <v>U</v>
          </cell>
        </row>
        <row r="71">
          <cell r="A71">
            <v>1723</v>
          </cell>
          <cell r="B71" t="str">
            <v>UNIVERSIDAD PONTIFICIA BOLIVARIANA</v>
          </cell>
          <cell r="C71" t="str">
            <v>Autopista a Piedecuesta KM. 7</v>
          </cell>
          <cell r="D71" t="str">
            <v>SANTANDER</v>
          </cell>
          <cell r="E71" t="str">
            <v>BUCARAMANGA</v>
          </cell>
          <cell r="F71" t="str">
            <v>rectoria.general@upb.edu.co, gustavo.mendez.paredes@upb.edu.co</v>
          </cell>
          <cell r="G71" t="str">
            <v xml:space="preserve">(077)  6796222 rectoria, 6796220 Ext.435 rectoria </v>
          </cell>
          <cell r="H71" t="str">
            <v>Gustavo Mendez Paredes</v>
          </cell>
          <cell r="I71" t="str">
            <v>NO OFICIAL - FUNDACION</v>
          </cell>
          <cell r="J71" t="str">
            <v>U</v>
          </cell>
        </row>
        <row r="72">
          <cell r="A72">
            <v>1724</v>
          </cell>
          <cell r="B72" t="str">
            <v>UNIVERSIDAD DE SAN BUENAVENTURA</v>
          </cell>
          <cell r="C72" t="str">
            <v>Calle Real de Ternera</v>
          </cell>
          <cell r="D72" t="str">
            <v>BOLIVAR</v>
          </cell>
          <cell r="E72" t="str">
            <v>CARTAGENA</v>
          </cell>
          <cell r="F72" t="str">
            <v>rectoria@usbctg.edu.co</v>
          </cell>
          <cell r="G72" t="str">
            <v>(075) 6539595 - 6539599  conmutador</v>
          </cell>
          <cell r="H72" t="str">
            <v>Eduardo Martin Mendoza Fernández</v>
          </cell>
          <cell r="I72" t="str">
            <v>NO OFICIAL - FUNDACION</v>
          </cell>
          <cell r="J72" t="str">
            <v>U</v>
          </cell>
        </row>
        <row r="73">
          <cell r="A73">
            <v>1725</v>
          </cell>
          <cell r="B73" t="str">
            <v>FUNDACION UNIVERSIDAD AUTONOMA DE COLOMBIA -FUAC-</v>
          </cell>
          <cell r="C73" t="str">
            <v>Calle 12B 4-31, Oficina Correspondencia: Cra 4 12-85 1er Piso</v>
          </cell>
          <cell r="D73" t="str">
            <v>BOGOTÁ D.C.</v>
          </cell>
          <cell r="E73" t="str">
            <v>BOGOTÁ D.C.</v>
          </cell>
          <cell r="F73" t="str">
            <v>rectoria@fuac.edu.co, secgral@fuac.edu.co, presiden@fuac.edu.co</v>
          </cell>
          <cell r="G73" t="str">
            <v>3529930 rectoria, conmutador: 3343696  ext. 103 rectoria, ext. 170 Sec Gral</v>
          </cell>
          <cell r="H73" t="str">
            <v>Oscar Rene Martinez Mesa</v>
          </cell>
          <cell r="I73" t="str">
            <v>NO OFICIAL - FUNDACION</v>
          </cell>
          <cell r="J73" t="str">
            <v>U</v>
          </cell>
        </row>
        <row r="74">
          <cell r="A74">
            <v>1726</v>
          </cell>
          <cell r="B74" t="str">
            <v>UNIVERSIDAD CATOLICA DE ORIENTE</v>
          </cell>
          <cell r="C74" t="str">
            <v>Carrera 46 40B-50 Sector 3</v>
          </cell>
          <cell r="D74" t="str">
            <v>ANTIOQUIA</v>
          </cell>
          <cell r="E74" t="str">
            <v>RIONEGRO</v>
          </cell>
          <cell r="F74" t="str">
            <v>rectoria.publico@uco.edu.co, archivo.sec@uco.edu.co, uco@uco.edu.co</v>
          </cell>
          <cell r="G74" t="str">
            <v>(074)  5699090 ext. 231 -232</v>
          </cell>
          <cell r="H74" t="str">
            <v>Dario del Socorro Gómez Zuluaga</v>
          </cell>
          <cell r="I74" t="str">
            <v>NO OFICIAL - FUNDACION</v>
          </cell>
          <cell r="J74" t="str">
            <v>U</v>
          </cell>
        </row>
        <row r="75">
          <cell r="A75">
            <v>1727</v>
          </cell>
          <cell r="B75" t="str">
            <v>UNIVERSIDAD PONTIFICIA BOLIVARIANA</v>
          </cell>
          <cell r="C75" t="str">
            <v>Kilometro 8 Via a Cerete</v>
          </cell>
          <cell r="D75" t="str">
            <v>CORDOBA</v>
          </cell>
          <cell r="E75" t="str">
            <v>MONTERIA</v>
          </cell>
          <cell r="F75" t="str">
            <v>jorge.bedoya@upb.edu.co , rectoria.general@upb.edu.co</v>
          </cell>
          <cell r="G75" t="str">
            <v>(074)  7905088, 7860146 ext. 140 rectoria, 7860267, 7905055</v>
          </cell>
          <cell r="H75" t="str">
            <v>Jorge Alonso Bedoya Vasquez</v>
          </cell>
          <cell r="I75" t="str">
            <v>NO OFICIAL - FUNDACION</v>
          </cell>
          <cell r="J75" t="str">
            <v>U</v>
          </cell>
        </row>
        <row r="76">
          <cell r="A76">
            <v>1728</v>
          </cell>
          <cell r="B76" t="str">
            <v>UNIVERSIDAD SERGIO ARBOLEDA</v>
          </cell>
          <cell r="C76" t="str">
            <v>Calle 74  14-14</v>
          </cell>
          <cell r="D76" t="str">
            <v>BOGOTÁ D.C.</v>
          </cell>
          <cell r="E76" t="str">
            <v>BOGOTÁ D.C.</v>
          </cell>
          <cell r="F76" t="str">
            <v>rectoria@usa.edu.co, rodrigo.noguera@usa.edu.co</v>
          </cell>
          <cell r="G76" t="str">
            <v>PBX. 3177536 rectoria, 3257500, 5400300 ext. 2171 / 2105</v>
          </cell>
          <cell r="H76" t="str">
            <v xml:space="preserve">Rodrigo Francisco Manuel Noguera Calderón </v>
          </cell>
          <cell r="I76" t="str">
            <v>NO OFICIAL - FUNDACION</v>
          </cell>
          <cell r="J76" t="str">
            <v>U</v>
          </cell>
        </row>
        <row r="77">
          <cell r="A77">
            <v>1729</v>
          </cell>
          <cell r="B77" t="str">
            <v>UNIVERSIDAD EL BOSQUE</v>
          </cell>
          <cell r="C77" t="str">
            <v>Av. Cra 9  131 A - 02, Edificio Fundadores</v>
          </cell>
          <cell r="D77" t="str">
            <v>BOGOTÁ D.C.</v>
          </cell>
          <cell r="E77" t="str">
            <v>BOGOTÁ D.C.</v>
          </cell>
          <cell r="F77" t="str">
            <v>rectoria@unbosque.edu.co, vicerrectoria.academica@unbosque.edu.co</v>
          </cell>
          <cell r="G77" t="str">
            <v>6489048 - 6252008 rectoria, PBX 6489000</v>
          </cell>
          <cell r="H77" t="str">
            <v>Maria Clara Rangel Galvis</v>
          </cell>
          <cell r="I77" t="str">
            <v>NO OFICIAL - FUNDACION</v>
          </cell>
          <cell r="J77" t="str">
            <v>U</v>
          </cell>
        </row>
        <row r="78">
          <cell r="A78">
            <v>1730</v>
          </cell>
          <cell r="B78" t="str">
            <v>UNIVERSIDAD PONTIFICIA BOLIVARIANA</v>
          </cell>
          <cell r="C78" t="str">
            <v>Km 1 Via Tienda Nueva Edif. Seminario Cristo Sacerdote Piso 2</v>
          </cell>
          <cell r="D78" t="str">
            <v>VALLE</v>
          </cell>
          <cell r="E78" t="str">
            <v>PALMIRA</v>
          </cell>
          <cell r="F78" t="str">
            <v>juang.arboleda@upb.edu.co, rectoria.general@upb.edu.co</v>
          </cell>
          <cell r="G78" t="str">
            <v>(072) 2759370 ext. 101 rectoria, 2702545, 2723121</v>
          </cell>
          <cell r="H78" t="str">
            <v>Raúl Jordán Balanta</v>
          </cell>
          <cell r="I78" t="str">
            <v>NO OFICIAL - FUNDACION</v>
          </cell>
          <cell r="J78" t="str">
            <v>U</v>
          </cell>
        </row>
        <row r="79">
          <cell r="A79">
            <v>1732</v>
          </cell>
          <cell r="B79" t="str">
            <v>UNIVERSIDAD SANTO TOMAS</v>
          </cell>
          <cell r="C79" t="str">
            <v>Calle 19  11 - 64 Centro</v>
          </cell>
          <cell r="D79" t="str">
            <v>BOYACA</v>
          </cell>
          <cell r="E79" t="str">
            <v>TUNJA</v>
          </cell>
          <cell r="F79" t="str">
            <v>rector@ustatunja.edu.co, rectoria@usantotomas.edu.co</v>
          </cell>
          <cell r="G79" t="str">
            <v>(078) 7440404 ext.  31010 rectoria</v>
          </cell>
          <cell r="H79" t="str">
            <v>Jorge Ferdinando Rodriguez Ruiz</v>
          </cell>
          <cell r="I79" t="str">
            <v>NO OFICIAL - FUNDACION</v>
          </cell>
          <cell r="J79" t="str">
            <v>U</v>
          </cell>
        </row>
        <row r="80">
          <cell r="A80">
            <v>1733</v>
          </cell>
          <cell r="B80" t="str">
            <v>UNIVERSIDAD SERGIO ARBOLEDA</v>
          </cell>
          <cell r="C80" t="str">
            <v>Calle 18 Carrera 15,  Esquina</v>
          </cell>
          <cell r="D80" t="str">
            <v>MAGDALENA</v>
          </cell>
          <cell r="E80" t="str">
            <v>SANTA MARTA</v>
          </cell>
          <cell r="F80" t="str">
            <v>rodrigo.noguera@usa.edu.co, rectoria@usa.edu.co</v>
          </cell>
          <cell r="G80" t="str">
            <v>(075)  4312838 rectoria, 4203838, 4202651 ext. 112 rectoria</v>
          </cell>
          <cell r="H80" t="str">
            <v xml:space="preserve">Rodrigo Francisco Manuel Noguera Calderón </v>
          </cell>
          <cell r="I80" t="str">
            <v>NO OFICIAL - FUNDACION</v>
          </cell>
          <cell r="J80" t="str">
            <v>U</v>
          </cell>
        </row>
        <row r="81">
          <cell r="A81">
            <v>1734</v>
          </cell>
          <cell r="B81" t="str">
            <v>UNIVERSIDAD DE BOYACA - UNIBOYACA</v>
          </cell>
          <cell r="C81" t="str">
            <v>Carrera 2a. Este  64-169</v>
          </cell>
          <cell r="D81" t="str">
            <v>BOYACA</v>
          </cell>
          <cell r="E81" t="str">
            <v>TUNJA</v>
          </cell>
          <cell r="F81" t="str">
            <v>racuervo@uniboyaca.edu.co, rectoria@uniboyaca.edu.co, ajquiroga@uniboyaca.edu.co</v>
          </cell>
          <cell r="G81" t="str">
            <v>(078)  7450055, 7450000, 7450022, 7450033</v>
          </cell>
          <cell r="H81" t="str">
            <v xml:space="preserve">Rosa Amalia Cuervo Payeras  </v>
          </cell>
          <cell r="I81" t="str">
            <v>NO OFICIAL - FUNDACION</v>
          </cell>
          <cell r="J81" t="str">
            <v>U</v>
          </cell>
        </row>
        <row r="82">
          <cell r="A82">
            <v>1735</v>
          </cell>
          <cell r="B82" t="str">
            <v>UNIVERSIDAD MANUELA BELTRAN-UMB-</v>
          </cell>
          <cell r="C82" t="str">
            <v>Avenida Circunvalar  60 - 00</v>
          </cell>
          <cell r="D82" t="str">
            <v>BOGOTÁ D.C.</v>
          </cell>
          <cell r="E82" t="str">
            <v>BOGOTÁ D.C.</v>
          </cell>
          <cell r="F82" t="str">
            <v>rector@umb.edu.co, jcbeltran@umb.edu.co</v>
          </cell>
          <cell r="G82" t="str">
            <v>5460600, 5460638, 5421497 DIR.</v>
          </cell>
          <cell r="H82" t="str">
            <v>Alejandra Acosta Henriquez</v>
          </cell>
          <cell r="I82" t="str">
            <v>NO OFICIAL - FUNDACION</v>
          </cell>
          <cell r="J82" t="str">
            <v>U</v>
          </cell>
        </row>
        <row r="83">
          <cell r="A83">
            <v>1801</v>
          </cell>
          <cell r="B83" t="str">
            <v>UNIVERSIDAD LA GRAN COLOMBIA</v>
          </cell>
          <cell r="C83" t="str">
            <v>Carrera 6  13-40</v>
          </cell>
          <cell r="D83" t="str">
            <v>BOGOTÁ D.C.</v>
          </cell>
          <cell r="E83" t="str">
            <v>BOGOTÁ D.C.</v>
          </cell>
          <cell r="F83" t="str">
            <v>presidenciajg@ugc.edu.co, rectorsc@ugc.edu.co</v>
          </cell>
          <cell r="G83">
            <v>3276999</v>
          </cell>
          <cell r="H83" t="str">
            <v>Santiago Jose Castro Agudelo</v>
          </cell>
          <cell r="I83" t="str">
            <v>NO OFICIAL - CORPORACION</v>
          </cell>
          <cell r="J83" t="str">
            <v>U</v>
          </cell>
        </row>
        <row r="84">
          <cell r="A84">
            <v>1802</v>
          </cell>
          <cell r="B84" t="str">
            <v>UNIVERSIDAD LA GRAN COLOMBIA</v>
          </cell>
          <cell r="C84" t="str">
            <v>Av. Bolivar,  Carrera 14  7-46</v>
          </cell>
          <cell r="D84" t="str">
            <v>QUINDIO</v>
          </cell>
          <cell r="E84" t="str">
            <v>ARMENIA</v>
          </cell>
          <cell r="F84" t="str">
            <v>rectorugc@ugca.edu.co</v>
          </cell>
          <cell r="G84" t="str">
            <v>(076)  7460401, 7460400</v>
          </cell>
          <cell r="H84" t="str">
            <v>Camilo Augusto Torres Duque</v>
          </cell>
          <cell r="I84" t="str">
            <v>NO OFICIAL - CORPORACION</v>
          </cell>
          <cell r="J84" t="str">
            <v>U</v>
          </cell>
        </row>
        <row r="85">
          <cell r="A85">
            <v>1803</v>
          </cell>
          <cell r="B85" t="str">
            <v>UNIVERSIDAD DE LA SALLE</v>
          </cell>
          <cell r="C85" t="str">
            <v>Carrera 2  10-70, Rectoria: Cra 5  59A-44</v>
          </cell>
          <cell r="D85" t="str">
            <v>BOGOTÁ D.C.</v>
          </cell>
          <cell r="E85" t="str">
            <v>BOGOTÁ D.C.</v>
          </cell>
          <cell r="F85" t="str">
            <v>sgeneral@lasalle.edu.co, rectoria@lasalle.edu.co,</v>
          </cell>
          <cell r="G85" t="str">
            <v>3488000, Directo 3488030,  2842606</v>
          </cell>
          <cell r="H85" t="str">
            <v>Alberto Prada Sanmiguel</v>
          </cell>
          <cell r="I85" t="str">
            <v>NO OFICIAL - CORPORACION</v>
          </cell>
          <cell r="J85" t="str">
            <v>U</v>
          </cell>
        </row>
        <row r="86">
          <cell r="A86">
            <v>1804</v>
          </cell>
          <cell r="B86" t="str">
            <v>UNIVERSIDAD AUTONOMA DEL CARIBE - UNIAUTONOMA</v>
          </cell>
          <cell r="C86" t="str">
            <v>Calle 90  46-112</v>
          </cell>
          <cell r="D86" t="str">
            <v>ATLANTICO</v>
          </cell>
          <cell r="E86" t="str">
            <v>BARRANQUILLA</v>
          </cell>
          <cell r="F86" t="str">
            <v xml:space="preserve"> rectoria@uac.edu.co</v>
          </cell>
          <cell r="G86" t="str">
            <v>(075) ,3671000-3573838</v>
          </cell>
          <cell r="H86" t="str">
            <v>Claudia Patricia Da Cunha Tcachman</v>
          </cell>
          <cell r="I86" t="str">
            <v>NO OFICIAL - CORPORACION</v>
          </cell>
          <cell r="J86" t="str">
            <v>U</v>
          </cell>
        </row>
        <row r="87">
          <cell r="A87">
            <v>1805</v>
          </cell>
          <cell r="B87" t="str">
            <v>UNIVERSIDAD SANTIAGO DE CALI</v>
          </cell>
          <cell r="C87" t="str">
            <v>Carrera 62 Calle 5 Campus Pampalinda</v>
          </cell>
          <cell r="D87" t="str">
            <v>VALLE</v>
          </cell>
          <cell r="E87" t="str">
            <v>CALI</v>
          </cell>
          <cell r="F87" t="str">
            <v xml:space="preserve">pegaso107@gmail.com , caperez@usc.edu.co, </v>
          </cell>
          <cell r="G87" t="str">
            <v>(072) 5183000, 5516567</v>
          </cell>
          <cell r="H87" t="str">
            <v>Carlos Andres Perez Galindo</v>
          </cell>
          <cell r="I87" t="str">
            <v>NO OFICIAL - CORPORACION</v>
          </cell>
          <cell r="J87" t="str">
            <v>U</v>
          </cell>
        </row>
        <row r="88">
          <cell r="A88">
            <v>1806</v>
          </cell>
          <cell r="B88" t="str">
            <v>UNIVERSIDAD LIBRE</v>
          </cell>
          <cell r="C88" t="str">
            <v>Calle 8  5-80</v>
          </cell>
          <cell r="D88" t="str">
            <v>BOGOTÁ D.C.</v>
          </cell>
          <cell r="E88" t="str">
            <v>BOGOTÁ D.C.</v>
          </cell>
          <cell r="F88" t="str">
            <v>jorge.alarcon@unilibre.edu.co,  fernando.dejanon@unilibre.edu.co</v>
          </cell>
          <cell r="G88" t="str">
            <v>3821000, Rectoria: 3821011 3821005</v>
          </cell>
          <cell r="H88" t="str">
            <v>Fernando Enrique Dejanon Rodriguez</v>
          </cell>
          <cell r="I88" t="str">
            <v>NO OFICIAL - CORPORACION</v>
          </cell>
          <cell r="J88" t="str">
            <v>U</v>
          </cell>
        </row>
        <row r="89">
          <cell r="A89">
            <v>1807</v>
          </cell>
          <cell r="B89" t="str">
            <v>UNIVERSIDAD LIBRE</v>
          </cell>
          <cell r="C89" t="str">
            <v>Diagonal 37A  3-29  Santa Isabel</v>
          </cell>
          <cell r="D89" t="str">
            <v>VALLE</v>
          </cell>
          <cell r="E89" t="str">
            <v>CALI</v>
          </cell>
          <cell r="F89" t="str">
            <v>jorge.alarcon@unilibre.edu.co,  fernando.dejanon@unilibre.edu.co</v>
          </cell>
          <cell r="G89" t="str">
            <v>(072)  5581970, 5578128</v>
          </cell>
          <cell r="H89" t="str">
            <v>Fernando Enrique Dejanon Rodriguez</v>
          </cell>
          <cell r="I89" t="str">
            <v>NO OFICIAL - CORPORACION</v>
          </cell>
          <cell r="J89" t="str">
            <v>U</v>
          </cell>
        </row>
        <row r="90">
          <cell r="A90">
            <v>1808</v>
          </cell>
          <cell r="B90" t="str">
            <v>UNIVERSIDAD LIBRE</v>
          </cell>
          <cell r="C90" t="str">
            <v>Km. 7 antigua via Puerto Colombia</v>
          </cell>
          <cell r="D90" t="str">
            <v>ATLANTICO</v>
          </cell>
          <cell r="E90" t="str">
            <v>BARRANQUILLA</v>
          </cell>
          <cell r="F90" t="str">
            <v>jorge.alarcon@unilibre.edu.co,  fernando.dejanon@unilibre.edu.co</v>
          </cell>
          <cell r="G90" t="str">
            <v>(075) Conmutador : 3598915, Rectoría 3598987, Sec. Gral 3599847</v>
          </cell>
          <cell r="H90" t="str">
            <v>Fernando Enrique Dejanon Rodriguez</v>
          </cell>
          <cell r="I90" t="str">
            <v>NO OFICIAL - CORPORACION</v>
          </cell>
          <cell r="J90" t="str">
            <v>U</v>
          </cell>
        </row>
        <row r="91">
          <cell r="A91">
            <v>1809</v>
          </cell>
          <cell r="B91" t="str">
            <v>UNIVERSIDAD LIBRE</v>
          </cell>
          <cell r="C91" t="str">
            <v>Calle 40  7-30</v>
          </cell>
          <cell r="D91" t="str">
            <v>RISARALDA</v>
          </cell>
          <cell r="E91" t="str">
            <v>PEREIRA</v>
          </cell>
          <cell r="F91" t="str">
            <v>jorge.alarcon@unilibre.edu.co,  fernando.dejanon@unilibre.edu.co</v>
          </cell>
          <cell r="G91" t="str">
            <v>(076)  3366036, 3366019, 3147500</v>
          </cell>
          <cell r="H91" t="str">
            <v>Fernando Enrique Dejanon Rodriguez</v>
          </cell>
          <cell r="I91" t="str">
            <v>NO OFICIAL - CORPORACION</v>
          </cell>
          <cell r="J91" t="str">
            <v>U</v>
          </cell>
        </row>
        <row r="92">
          <cell r="A92">
            <v>1810</v>
          </cell>
          <cell r="B92" t="str">
            <v>UNIVERSIDAD LIBRE</v>
          </cell>
          <cell r="C92" t="str">
            <v>Avenida 4ta 12N-81 El Bosque</v>
          </cell>
          <cell r="D92" t="str">
            <v>NORTE SANTANDER</v>
          </cell>
          <cell r="E92" t="str">
            <v>CUCUTA</v>
          </cell>
          <cell r="F92" t="str">
            <v>jorge.alarcon@unilibre.edu.co,  fernando.dejanon@unilibre.edu.co</v>
          </cell>
          <cell r="G92" t="str">
            <v>(077)   5781037, 5781033, Directo 5781035-36-37-EXT 206</v>
          </cell>
          <cell r="H92" t="str">
            <v>Fernando Enrique Dejanon Rodriguez</v>
          </cell>
          <cell r="I92" t="str">
            <v>NO OFICIAL - CORPORACION</v>
          </cell>
          <cell r="J92" t="str">
            <v>U</v>
          </cell>
        </row>
        <row r="93">
          <cell r="A93">
            <v>1811</v>
          </cell>
          <cell r="B93" t="str">
            <v>UNIVERSIDAD LIBRE</v>
          </cell>
          <cell r="C93" t="str">
            <v>Campus Universitario Majavita</v>
          </cell>
          <cell r="D93" t="str">
            <v>SANTANDER</v>
          </cell>
          <cell r="E93" t="str">
            <v>SOCORRO</v>
          </cell>
          <cell r="F93" t="str">
            <v>jorge.alarcon@unilibre.edu.co,  fernando.dejanon@unilibre.edu.co</v>
          </cell>
          <cell r="G93" t="str">
            <v>(077)  7296945, 7276500</v>
          </cell>
          <cell r="H93" t="str">
            <v>Fernando Enrique Dejanon Rodriguez</v>
          </cell>
          <cell r="I93" t="str">
            <v>NO OFICIAL - CORPORACION</v>
          </cell>
          <cell r="J93" t="str">
            <v>U</v>
          </cell>
        </row>
        <row r="94">
          <cell r="A94">
            <v>1812</v>
          </cell>
          <cell r="B94" t="str">
            <v>UNIVERSIDAD DE MEDELLIN</v>
          </cell>
          <cell r="C94" t="str">
            <v>Carrera 87  30-65 Los Alpes</v>
          </cell>
          <cell r="D94" t="str">
            <v>ANTIOQUIA</v>
          </cell>
          <cell r="E94" t="str">
            <v>MEDELLIN</v>
          </cell>
          <cell r="F94" t="str">
            <v>rectoria@udem.edu.co</v>
          </cell>
          <cell r="G94" t="str">
            <v>(074)  2383906, 3405152</v>
          </cell>
          <cell r="H94" t="str">
            <v xml:space="preserve">Nestor Hincapié Vargas </v>
          </cell>
          <cell r="I94" t="str">
            <v>NO OFICIAL - CORPORACION</v>
          </cell>
          <cell r="J94" t="str">
            <v>U</v>
          </cell>
        </row>
        <row r="95">
          <cell r="A95">
            <v>1813</v>
          </cell>
          <cell r="B95" t="str">
            <v>UNIVERSIDAD DE LOS ANDES</v>
          </cell>
          <cell r="C95" t="str">
            <v>Carrera 1  18A-70</v>
          </cell>
          <cell r="D95" t="str">
            <v>BOGOTÁ D.C.</v>
          </cell>
          <cell r="E95" t="str">
            <v>BOGOTÁ D.C.</v>
          </cell>
          <cell r="F95" t="str">
            <v>secgral@uniandes.edu.co, rectoria@uniandes.edu.co, panavas@uniandes.edu.co , ebehrent@uniandes.edu.co, t.gomez25@uniandes.edu.co</v>
          </cell>
          <cell r="G95" t="str">
            <v>Conmutador: 3394949 Rectoría 3324370, 3324371</v>
          </cell>
          <cell r="H95" t="str">
            <v>Pablo del Carmen Navas Sanz de Santamaría</v>
          </cell>
          <cell r="I95" t="str">
            <v>NO OFICIAL - CORPORACION</v>
          </cell>
          <cell r="J95" t="str">
            <v>U</v>
          </cell>
        </row>
        <row r="96">
          <cell r="A96">
            <v>1814</v>
          </cell>
          <cell r="B96" t="str">
            <v>UNIVERSIDAD AUTONOMA LATINOAMERICANA-UNAULA-</v>
          </cell>
          <cell r="C96" t="str">
            <v>Carrera 55  49 - 51</v>
          </cell>
          <cell r="D96" t="str">
            <v>ANTIOQUIA</v>
          </cell>
          <cell r="E96" t="str">
            <v>MEDELLIN</v>
          </cell>
          <cell r="F96" t="str">
            <v xml:space="preserve">rectoria@unaula.edu.co, rodrigo.florez@unaula.edu.co, secretariageneral@unaula.edu.co </v>
          </cell>
          <cell r="G96" t="str">
            <v>(074)  5123418, 5112199, 5129094</v>
          </cell>
          <cell r="H96" t="str">
            <v>José Rodrigo Flórez Ruiz</v>
          </cell>
          <cell r="I96" t="str">
            <v>NO OFICIAL - CORPORACION</v>
          </cell>
          <cell r="J96" t="str">
            <v>U</v>
          </cell>
        </row>
        <row r="97">
          <cell r="A97">
            <v>1815</v>
          </cell>
          <cell r="B97" t="str">
            <v>CORPORACION UNIVERSIDAD PILOTO DE COLOMBIA+B516</v>
          </cell>
          <cell r="C97" t="str">
            <v>Carrera  9  45A-44</v>
          </cell>
          <cell r="D97" t="str">
            <v>BOGOTÁ D.C.</v>
          </cell>
          <cell r="E97" t="str">
            <v>BOGOTÁ D.C.</v>
          </cell>
          <cell r="F97" t="str">
            <v>rectoria@unipiloto.edu.co, sgeneral@unipiloto.edu.co, presiupc@unipiloto.edu.co, jmcifuentes@unipiloto.edu.co, abernal@unipiloto.edu.co</v>
          </cell>
          <cell r="G97" t="str">
            <v>Conmutador 3322900, Rectoría 3232964</v>
          </cell>
          <cell r="H97" t="str">
            <v>Angela Gabriela Bernal Medina</v>
          </cell>
          <cell r="I97" t="str">
            <v>NO OFICIAL - CORPORACION</v>
          </cell>
          <cell r="J97" t="str">
            <v>U</v>
          </cell>
        </row>
        <row r="98">
          <cell r="A98">
            <v>1816</v>
          </cell>
          <cell r="B98" t="str">
            <v>UNIVERSIDAD COOPERATIVA DE COLOMBIA</v>
          </cell>
          <cell r="C98" t="str">
            <v>Calle 50  41-70</v>
          </cell>
          <cell r="D98" t="str">
            <v>ANTIOQUIA</v>
          </cell>
          <cell r="E98" t="str">
            <v>MEDELLIN</v>
          </cell>
          <cell r="F98" t="str">
            <v>maritza.rondon@ucc.edu.co</v>
          </cell>
          <cell r="G98" t="str">
            <v>(074) 2164401, 2159470, 2159418</v>
          </cell>
          <cell r="H98" t="str">
            <v>Maritza Rondón Rangel</v>
          </cell>
          <cell r="I98" t="str">
            <v>NO OFICIAL - CORPORACION</v>
          </cell>
          <cell r="J98" t="str">
            <v>U</v>
          </cell>
        </row>
        <row r="99">
          <cell r="A99">
            <v>1817</v>
          </cell>
          <cell r="B99" t="str">
            <v>UNIVERSIDAD COOPERATIVA DE COLOMBIA</v>
          </cell>
          <cell r="C99" t="str">
            <v>Calle 30A  33-51</v>
          </cell>
          <cell r="D99" t="str">
            <v>SANTANDER</v>
          </cell>
          <cell r="E99" t="str">
            <v>BUCARAMANGA</v>
          </cell>
          <cell r="F99" t="str">
            <v>maritza.rondon@ucc.edu.co</v>
          </cell>
          <cell r="G99" t="str">
            <v>(077)   6343825, 6345029</v>
          </cell>
          <cell r="H99" t="str">
            <v>Maritza Rondón Rangel</v>
          </cell>
          <cell r="I99" t="str">
            <v>NO OFICIAL - CORPORACION</v>
          </cell>
          <cell r="J99" t="str">
            <v>U</v>
          </cell>
        </row>
        <row r="100">
          <cell r="A100">
            <v>1818</v>
          </cell>
          <cell r="B100" t="str">
            <v>UNIVERSIDAD COOPERATIVA DE COLOMBIA</v>
          </cell>
          <cell r="C100" t="str">
            <v>Av. Caracas  No. 44-21, Recibo Correspondencia: Av. Caracas No. 37-63</v>
          </cell>
          <cell r="D100" t="str">
            <v>BOGOTÁ D.C.</v>
          </cell>
          <cell r="E100" t="str">
            <v>BOGOTÁ D.C.</v>
          </cell>
          <cell r="F100" t="str">
            <v>maritza.rondon@ucc.edu.co</v>
          </cell>
          <cell r="G100" t="str">
            <v>3323565,  Rectoria: 2450555</v>
          </cell>
          <cell r="H100" t="str">
            <v>Maritza Rondón Rangel</v>
          </cell>
          <cell r="I100" t="str">
            <v>NO OFICIAL - CORPORACION</v>
          </cell>
          <cell r="J100" t="str">
            <v>U</v>
          </cell>
        </row>
        <row r="101">
          <cell r="A101">
            <v>1819</v>
          </cell>
          <cell r="B101" t="str">
            <v>UNIVERSIDAD COOPERATIVA DE COLOMBIA</v>
          </cell>
          <cell r="C101" t="str">
            <v>Calle 57 entre carrerras 24 y 27 Barrio G</v>
          </cell>
          <cell r="D101" t="str">
            <v>SANTANDER</v>
          </cell>
          <cell r="E101" t="str">
            <v>BARRANCABERMEJA</v>
          </cell>
          <cell r="F101" t="str">
            <v>maritza.rondon@ucc.edu.co</v>
          </cell>
          <cell r="G101" t="str">
            <v>(077)  6213277, 621232396 Ext.240</v>
          </cell>
          <cell r="H101" t="str">
            <v>Maritza Rondón Rangel</v>
          </cell>
          <cell r="I101" t="str">
            <v>NO OFICIAL - CORPORACION</v>
          </cell>
          <cell r="J101" t="str">
            <v>U</v>
          </cell>
        </row>
        <row r="102">
          <cell r="A102">
            <v>1820</v>
          </cell>
          <cell r="B102" t="str">
            <v>UNIVERSIDAD COOPERATIVA DE COLOMBIA</v>
          </cell>
          <cell r="C102" t="str">
            <v>Troncal del Caribe Sector Mamatoco</v>
          </cell>
          <cell r="D102" t="str">
            <v>MAGDALENA</v>
          </cell>
          <cell r="E102" t="str">
            <v>SANTA MARTA</v>
          </cell>
          <cell r="F102" t="str">
            <v>maritza.rondon@ucc.edu.co</v>
          </cell>
          <cell r="G102" t="str">
            <v>(075)  4334900, 4331716</v>
          </cell>
          <cell r="H102" t="str">
            <v>Maritza Rondón Rangel</v>
          </cell>
          <cell r="I102" t="str">
            <v>NO OFICIAL - CORPORACION</v>
          </cell>
          <cell r="J102" t="str">
            <v>U</v>
          </cell>
        </row>
        <row r="103">
          <cell r="A103">
            <v>1822</v>
          </cell>
          <cell r="B103" t="str">
            <v>CORPORACION UNIVERSIDAD PILOTO DE COLOMBIA</v>
          </cell>
          <cell r="C103" t="str">
            <v>Cra. 19  17-33 Barrio Las Quintas</v>
          </cell>
          <cell r="D103" t="str">
            <v>CUNDINAMARCA</v>
          </cell>
          <cell r="E103" t="str">
            <v>GIRARDOT</v>
          </cell>
          <cell r="F103" t="str">
            <v>rectoria@unipiloto.edu.co, sgeneral@unipiloto.edu.co, presiupc@unipiloto.edu.co, jmcifuentes@unipiloto.edu.co, abernal@unipiloto.edu.co</v>
          </cell>
          <cell r="G103" t="str">
            <v>(071)  8360600</v>
          </cell>
          <cell r="H103" t="str">
            <v>Angela Gabriela Bernal Medina</v>
          </cell>
          <cell r="I103" t="str">
            <v>NO OFICIAL - CORPORACION</v>
          </cell>
          <cell r="J103" t="str">
            <v>U</v>
          </cell>
        </row>
        <row r="104">
          <cell r="A104">
            <v>1823</v>
          </cell>
          <cell r="B104" t="str">
            <v>UNIVERSIDAD AUTONOMA DE BUCARAMANGA-UNAB-</v>
          </cell>
          <cell r="C104" t="str">
            <v>Calle 48  39-234</v>
          </cell>
          <cell r="D104" t="str">
            <v>SANTANDER</v>
          </cell>
          <cell r="E104" t="str">
            <v>BUCARAMANGA</v>
          </cell>
          <cell r="F104" t="str">
            <v>rectoria@unab.edu.co</v>
          </cell>
          <cell r="G104" t="str">
            <v>(077)  6436111 Ext.290, 6433956, 6433921</v>
          </cell>
          <cell r="H104" t="str">
            <v xml:space="preserve">Alberto de Jesús Montoya Puyana </v>
          </cell>
          <cell r="I104" t="str">
            <v>NO OFICIAL - CORPORACION</v>
          </cell>
          <cell r="J104" t="str">
            <v>U</v>
          </cell>
        </row>
        <row r="105">
          <cell r="A105">
            <v>1824</v>
          </cell>
          <cell r="B105" t="str">
            <v>UNIVERSIDAD METROPOLITANA</v>
          </cell>
          <cell r="C105" t="str">
            <v>Calle 76  42-78</v>
          </cell>
          <cell r="D105" t="str">
            <v>ATLANTICO</v>
          </cell>
          <cell r="E105" t="str">
            <v>BARRANQUILLA</v>
          </cell>
          <cell r="F105" t="str">
            <v>coordinador2@protecdecolombia.com</v>
          </cell>
          <cell r="G105" t="str">
            <v>(075)  3608761/2624 Rectoría:3686572-3587889</v>
          </cell>
          <cell r="H105" t="str">
            <v>Juan José Acosta Osio</v>
          </cell>
          <cell r="I105" t="str">
            <v>NO OFICIAL - CORPORACION</v>
          </cell>
          <cell r="J105" t="str">
            <v>U</v>
          </cell>
        </row>
        <row r="106">
          <cell r="A106">
            <v>1825</v>
          </cell>
          <cell r="B106" t="str">
            <v>UNIVERSIDAD AUTONOMA DE MANIZALES</v>
          </cell>
          <cell r="C106" t="str">
            <v>Antigua Estacion del Ferocarril</v>
          </cell>
          <cell r="D106" t="str">
            <v>CALDAS</v>
          </cell>
          <cell r="E106" t="str">
            <v>MANIZALES</v>
          </cell>
          <cell r="F106" t="str">
            <v>rector@autonoma.edu.co</v>
          </cell>
          <cell r="G106" t="str">
            <v>(076)  8727272, 8727672</v>
          </cell>
          <cell r="H106" t="str">
            <v>Gabriel Cadena Gómez</v>
          </cell>
          <cell r="I106" t="str">
            <v>NO OFICIAL - CORPORACION</v>
          </cell>
          <cell r="J106" t="str">
            <v>U</v>
          </cell>
        </row>
        <row r="107">
          <cell r="A107">
            <v>1826</v>
          </cell>
          <cell r="B107" t="str">
            <v>UNIVERSIDAD ANTONIO NARIÑO</v>
          </cell>
          <cell r="C107" t="str">
            <v>Carrera 38  58 A 77</v>
          </cell>
          <cell r="D107" t="str">
            <v>BOGOTÁ D.C.</v>
          </cell>
          <cell r="E107" t="str">
            <v>BOGOTÁ D.C.</v>
          </cell>
          <cell r="F107" t="str">
            <v>rector@uan.edu.co</v>
          </cell>
          <cell r="G107" t="str">
            <v>3152973, 3157648/50</v>
          </cell>
          <cell r="H107" t="str">
            <v>Martha Alice Losada Falk</v>
          </cell>
          <cell r="I107" t="str">
            <v>NO OFICIAL - CORPORACION</v>
          </cell>
          <cell r="J107" t="str">
            <v>U</v>
          </cell>
        </row>
        <row r="108">
          <cell r="A108">
            <v>1827</v>
          </cell>
          <cell r="B108" t="str">
            <v>UNIVERSIDAD CATOLICA DE MANIZALES</v>
          </cell>
          <cell r="C108" t="str">
            <v>Carrera 23  60-63</v>
          </cell>
          <cell r="D108" t="str">
            <v>CALDAS</v>
          </cell>
          <cell r="E108" t="str">
            <v>MANIZALES</v>
          </cell>
          <cell r="F108" t="str">
            <v>rec@ucm.edu.co</v>
          </cell>
          <cell r="G108" t="str">
            <v>(076)  8782900, 8860019, 8860022, 8810411, 8810407</v>
          </cell>
          <cell r="H108" t="str">
            <v>Maria Elizabeth Caicedo Caicedo</v>
          </cell>
          <cell r="I108" t="str">
            <v>NO OFICIAL - CORPORACION</v>
          </cell>
          <cell r="J108" t="str">
            <v>U</v>
          </cell>
        </row>
        <row r="109">
          <cell r="A109">
            <v>1828</v>
          </cell>
          <cell r="B109" t="str">
            <v>UNIVERSIDAD ICESI</v>
          </cell>
          <cell r="C109" t="str">
            <v>Calle 18  122-135 (Pance)</v>
          </cell>
          <cell r="D109" t="str">
            <v>VALLE</v>
          </cell>
          <cell r="E109" t="str">
            <v>CALI</v>
          </cell>
          <cell r="F109" t="str">
            <v>rectoria@icesi.edu.co, frapie@icesi.edu.co</v>
          </cell>
          <cell r="G109" t="str">
            <v>(072)  3212022, 5552334</v>
          </cell>
          <cell r="H109" t="str">
            <v xml:space="preserve">Francisco Piedrahita Plata </v>
          </cell>
          <cell r="I109" t="str">
            <v>NO OFICIAL - CORPORACION</v>
          </cell>
          <cell r="J109" t="str">
            <v>U</v>
          </cell>
        </row>
        <row r="110">
          <cell r="A110">
            <v>1829</v>
          </cell>
          <cell r="B110" t="str">
            <v>UNIVERSIDAD SANTIAGO DE CALI</v>
          </cell>
          <cell r="C110" t="str">
            <v>Carrera 30 Calle 38 Esquina</v>
          </cell>
          <cell r="D110" t="str">
            <v>VALLE</v>
          </cell>
          <cell r="E110" t="str">
            <v>PALMIRA</v>
          </cell>
          <cell r="F110" t="str">
            <v>caperez@usc.edu.co, rectoriausc@usc.edu.co</v>
          </cell>
          <cell r="G110" t="str">
            <v>(072)  2754933, 2712617, 2754928, 2754936</v>
          </cell>
          <cell r="H110" t="str">
            <v>Carlos Andres Perez Galindo</v>
          </cell>
          <cell r="I110" t="str">
            <v>NO OFICIAL - CORPORACION</v>
          </cell>
          <cell r="J110" t="str">
            <v>U</v>
          </cell>
        </row>
        <row r="111">
          <cell r="A111">
            <v>1830</v>
          </cell>
          <cell r="B111" t="str">
            <v>UNIVERSIDAD AUTONOMA DE OCCIDENTE</v>
          </cell>
          <cell r="C111" t="str">
            <v>Campus Valle de Lili, Calle 25 115 - 85  Km. 2 Via Jamundi</v>
          </cell>
          <cell r="D111" t="str">
            <v>VALLE</v>
          </cell>
          <cell r="E111" t="str">
            <v>CALI</v>
          </cell>
          <cell r="F111" t="str">
            <v>rector@uao.edu.co, secrgral@uao.edu.co, radelgado@uao.edu.co, alcampo@uao.edu.co</v>
          </cell>
          <cell r="G111" t="str">
            <v>(072)  31880000, 6824000, 5553757</v>
          </cell>
          <cell r="H111" t="str">
            <v xml:space="preserve">Luis Hernán Pérez Páez </v>
          </cell>
          <cell r="I111" t="str">
            <v>NO OFICIAL - CORPORACION</v>
          </cell>
          <cell r="J111" t="str">
            <v>U</v>
          </cell>
        </row>
        <row r="112">
          <cell r="A112">
            <v>1831</v>
          </cell>
          <cell r="B112" t="str">
            <v>UNIVERSIDAD DE IBAGUE</v>
          </cell>
          <cell r="C112" t="str">
            <v>Barrio Ambala, Carrera 22 Calle 67</v>
          </cell>
          <cell r="D112" t="str">
            <v>TOLIMA</v>
          </cell>
          <cell r="E112" t="str">
            <v>IBAGUE</v>
          </cell>
          <cell r="F112" t="str">
            <v>rectoria@unibague.edu.co</v>
          </cell>
          <cell r="G112" t="str">
            <v>(078)  2709403, 2750138, 2753834</v>
          </cell>
          <cell r="H112" t="str">
            <v>Hans Peter Knudsen Quevedo</v>
          </cell>
          <cell r="I112" t="str">
            <v>NO OFICIAL - CORPORACION</v>
          </cell>
          <cell r="J112" t="str">
            <v>U</v>
          </cell>
        </row>
        <row r="113">
          <cell r="A113">
            <v>1832</v>
          </cell>
          <cell r="B113" t="str">
            <v>UNIVERSIDAD TECNOLOGICA DE BOLIVAR</v>
          </cell>
          <cell r="C113" t="str">
            <v>Campus de Ternera, Via a Turbaco Km. 1</v>
          </cell>
          <cell r="D113" t="str">
            <v>BOLIVAR</v>
          </cell>
          <cell r="E113" t="str">
            <v>CARTAGENA</v>
          </cell>
          <cell r="F113" t="str">
            <v>rector@unitecnologica.edu.co</v>
          </cell>
          <cell r="G113" t="str">
            <v>(075)   6535209, 6535200, 6535661</v>
          </cell>
          <cell r="H113" t="str">
            <v>Alberto Enrique Roa  Varelo</v>
          </cell>
          <cell r="I113" t="str">
            <v>NO OFICIAL - CORPORACION</v>
          </cell>
          <cell r="J113" t="str">
            <v>U</v>
          </cell>
        </row>
        <row r="114">
          <cell r="A114">
            <v>1833</v>
          </cell>
          <cell r="B114" t="str">
            <v>UNIVERSIDAD DEL SINÚ ELÍAS BECHARA ZAINÚM - UNISINÚ</v>
          </cell>
          <cell r="C114" t="str">
            <v>Carrera 1W Calle 38 Barrio Juan XXIII, Sede Adtiva: Calle 30 5-18 Piso 2ª Barrio Centro</v>
          </cell>
          <cell r="D114" t="str">
            <v>CORDOBA</v>
          </cell>
          <cell r="E114" t="str">
            <v>MONTERIA</v>
          </cell>
          <cell r="F114" t="str">
            <v>representantelegal@unisinu.edu.co, rector@unisinu.edu.co  </v>
          </cell>
          <cell r="G114" t="str">
            <v>(074)7840340</v>
          </cell>
          <cell r="H114" t="str">
            <v>Adriana Suárez Arguello</v>
          </cell>
          <cell r="I114" t="str">
            <v>NO OFICIAL - CORPORACION</v>
          </cell>
          <cell r="J114" t="str">
            <v>U</v>
          </cell>
        </row>
        <row r="115">
          <cell r="A115">
            <v>1834</v>
          </cell>
          <cell r="B115" t="str">
            <v>UNIVERSIDAD DEL SINÚ ELÍAS BECHARA ZAINÚM - UNISINÚ</v>
          </cell>
          <cell r="C115" t="str">
            <v>Calle 30  20 -71</v>
          </cell>
          <cell r="D115" t="str">
            <v>BOLIVAR</v>
          </cell>
          <cell r="E115" t="str">
            <v>CARTAGENA</v>
          </cell>
          <cell r="F115" t="str">
            <v xml:space="preserve">representantelegal@unisinu.edu.co,  secrec@unisinucartagena.edu.co, </v>
          </cell>
          <cell r="G115" t="str">
            <v>6562403, 6581688</v>
          </cell>
          <cell r="H115" t="str">
            <v xml:space="preserve">Rolando Bechara Castilla </v>
          </cell>
          <cell r="I115" t="str">
            <v>NO OFICIAL - CORPORACION</v>
          </cell>
          <cell r="J115" t="str">
            <v>U</v>
          </cell>
        </row>
        <row r="116">
          <cell r="A116">
            <v>1835</v>
          </cell>
          <cell r="B116" t="str">
            <v>UNIVERSIDAD DE CIENCIAS APLICADAS Y AMBIENTALES UDCA.</v>
          </cell>
          <cell r="C116" t="str">
            <v>Calle 222  54-37</v>
          </cell>
          <cell r="D116" t="str">
            <v>BOGOTÁ D.C.</v>
          </cell>
          <cell r="E116" t="str">
            <v>BOGOTÁ D.C.</v>
          </cell>
          <cell r="F116" t="str">
            <v>ganzola@udca.edu.co, jacadena@udca.edu.co</v>
          </cell>
          <cell r="G116" t="str">
            <v>6762402/3985, 6684700 Ext.11, 6762250</v>
          </cell>
          <cell r="H116" t="str">
            <v xml:space="preserve">Germán Anzola Montero </v>
          </cell>
          <cell r="I116" t="str">
            <v>NO OFICIAL - CORPORACION</v>
          </cell>
          <cell r="J116" t="str">
            <v>U</v>
          </cell>
        </row>
        <row r="117">
          <cell r="A117">
            <v>2102</v>
          </cell>
          <cell r="B117" t="str">
            <v>UNIVERSIDAD NACIONAL ABIERTA Y A DISTANCIA UNAD</v>
          </cell>
          <cell r="C117" t="str">
            <v>Calle 14  14-23 Sur</v>
          </cell>
          <cell r="D117" t="str">
            <v>BOGOTÁ D.C.</v>
          </cell>
          <cell r="E117" t="str">
            <v>BOGOTÁ D.C.</v>
          </cell>
          <cell r="F117" t="str">
            <v>rectoria@unad.edu.co,  viacademica@unad.edu.co</v>
          </cell>
          <cell r="G117" t="str">
            <v>3443700, 3729403</v>
          </cell>
          <cell r="H117" t="str">
            <v xml:space="preserve">Jaime Alberto Leal Afanador </v>
          </cell>
          <cell r="I117" t="str">
            <v>OFICIAL NACIONAL</v>
          </cell>
          <cell r="J117" t="str">
            <v>U</v>
          </cell>
        </row>
        <row r="118">
          <cell r="A118">
            <v>2104</v>
          </cell>
          <cell r="B118" t="str">
            <v>ESCUELA SUPERIOR DE ADMINISTRACION PUBLICA-ESAP-</v>
          </cell>
          <cell r="C118" t="str">
            <v xml:space="preserve">Calle 44  53-37 CAN </v>
          </cell>
          <cell r="D118" t="str">
            <v>BOGOTÁ D.C.</v>
          </cell>
          <cell r="E118" t="str">
            <v>BOGOTÁ D.C.</v>
          </cell>
          <cell r="F118" t="str">
            <v xml:space="preserve">direccion.nacional@esap.edu.co, </v>
          </cell>
          <cell r="G118" t="str">
            <v>2202790, 2224315, 2207200, 2207301</v>
          </cell>
          <cell r="H118" t="str">
            <v>Giovany Javier Chamorro Ruales</v>
          </cell>
          <cell r="I118" t="str">
            <v>REGIMEN ESPECIAL</v>
          </cell>
          <cell r="J118" t="str">
            <v>I.U./E.T</v>
          </cell>
        </row>
        <row r="119">
          <cell r="A119">
            <v>2106</v>
          </cell>
          <cell r="B119" t="str">
            <v>DIRECCION NACIONAL DE ESCUELAS</v>
          </cell>
          <cell r="C119" t="str">
            <v xml:space="preserve">Transversal 33 47A-35 Sur  </v>
          </cell>
          <cell r="D119" t="str">
            <v>BOGOTÁ D.C.</v>
          </cell>
          <cell r="E119" t="str">
            <v>BOGOTÁ D.C.</v>
          </cell>
          <cell r="F119" t="str">
            <v>dinae.asjud@policia.gov.co</v>
          </cell>
          <cell r="G119" t="str">
            <v>3159136 3159139</v>
          </cell>
          <cell r="H119" t="str">
            <v>Gonzalo Ricardo Londoño Portela</v>
          </cell>
          <cell r="I119" t="str">
            <v>REGIMEN ESPECIAL</v>
          </cell>
          <cell r="J119" t="str">
            <v>I.U./E.T</v>
          </cell>
        </row>
        <row r="120">
          <cell r="A120">
            <v>2110</v>
          </cell>
          <cell r="B120" t="str">
            <v>COLEGIO MAYOR DE ANTIOQUIA</v>
          </cell>
          <cell r="C120" t="str">
            <v>Calle 65  77-126 Robledo</v>
          </cell>
          <cell r="D120" t="str">
            <v>ANTIOQUIA</v>
          </cell>
          <cell r="E120" t="str">
            <v>MEDELLIN</v>
          </cell>
          <cell r="F120" t="str">
            <v xml:space="preserve">rectoria@colmayor.edu.co, colmayor@colmayor.edu.co,    </v>
          </cell>
          <cell r="G120" t="str">
            <v>(094)   2649081, 4225252</v>
          </cell>
          <cell r="H120" t="str">
            <v>Bernardo Arteaga Velásquez</v>
          </cell>
          <cell r="I120" t="str">
            <v>OFICIAL MUNICIPAL</v>
          </cell>
          <cell r="J120" t="str">
            <v>I.U./E.T</v>
          </cell>
        </row>
        <row r="121">
          <cell r="A121">
            <v>2114</v>
          </cell>
          <cell r="B121" t="str">
            <v>ESCUELA NACIONAL DEL DEPORTE</v>
          </cell>
          <cell r="C121" t="str">
            <v>Calle  9  34-01</v>
          </cell>
          <cell r="D121" t="str">
            <v>VALLE</v>
          </cell>
          <cell r="E121" t="str">
            <v>CALI</v>
          </cell>
          <cell r="F121" t="str">
            <v xml:space="preserve">rectoria@endeporte.edu.co, end@endeporte.edu.co, </v>
          </cell>
          <cell r="G121" t="str">
            <v>(092)  5540404 ext 107-directo 5145029</v>
          </cell>
          <cell r="H121" t="str">
            <v xml:space="preserve">José Fernando Arroyo Valencia </v>
          </cell>
          <cell r="I121" t="str">
            <v>OFICIAL MUNICIPAL</v>
          </cell>
          <cell r="J121" t="str">
            <v>I.U./E.T</v>
          </cell>
        </row>
        <row r="122">
          <cell r="A122">
            <v>2206</v>
          </cell>
          <cell r="B122" t="str">
            <v>INSTITUTO DEPARTAMENTAL DE BELLAS ARTES</v>
          </cell>
          <cell r="C122" t="str">
            <v>Avenida 2 Norte  7N-28</v>
          </cell>
          <cell r="D122" t="str">
            <v>VALLE</v>
          </cell>
          <cell r="E122" t="str">
            <v>CALI</v>
          </cell>
          <cell r="F122" t="str">
            <v xml:space="preserve">rector.bellasartescali@bellasartes.edu.co, bellasartes@bellasartes.edu.co </v>
          </cell>
          <cell r="G122" t="str">
            <v>(092) 6883333, 6673364</v>
          </cell>
          <cell r="H122" t="str">
            <v>Ramon Daniel Espinosa Rodríguez</v>
          </cell>
          <cell r="I122" t="str">
            <v>OFICIAL DEPARTAMENTAL</v>
          </cell>
          <cell r="J122" t="str">
            <v>I.U./E.T</v>
          </cell>
        </row>
        <row r="123">
          <cell r="A123">
            <v>2207</v>
          </cell>
          <cell r="B123" t="str">
            <v>INSTITUTO UNIVERSITARIO DE LA PAZ</v>
          </cell>
          <cell r="C123" t="str">
            <v>Centro de Investigaciones Santa Lucia, Kilómetro 14, via Bucaramanga, Vereda El Zarzal</v>
          </cell>
          <cell r="D123" t="str">
            <v>SANTANDER</v>
          </cell>
          <cell r="E123" t="str">
            <v>BARRANCABERMEJA</v>
          </cell>
          <cell r="F123" t="str">
            <v xml:space="preserve"> rectoria@unipaz.edu.co</v>
          </cell>
          <cell r="G123" t="str">
            <v>(097)  6200920, 6200620, 6200890</v>
          </cell>
          <cell r="H123" t="str">
            <v>Oscar Orlando Porras Atencia</v>
          </cell>
          <cell r="I123" t="str">
            <v>OFICIAL DEPARTAMENTAL</v>
          </cell>
          <cell r="J123" t="str">
            <v>I.U./E.T</v>
          </cell>
        </row>
        <row r="124">
          <cell r="A124">
            <v>2208</v>
          </cell>
          <cell r="B124" t="str">
            <v>CONSERVATORIO DEL TOLIMA</v>
          </cell>
          <cell r="C124" t="str">
            <v>Calle 9  1-18</v>
          </cell>
          <cell r="D124" t="str">
            <v>TOLIMA</v>
          </cell>
          <cell r="E124" t="str">
            <v>IBAGUE</v>
          </cell>
          <cell r="F124" t="str">
            <v>rectoria@conservatoriodeltolima.edu.co, info@conservatoriodeltolima.edu.co</v>
          </cell>
          <cell r="G124" t="str">
            <v>(098)  2613118</v>
          </cell>
          <cell r="H124" t="str">
            <v>James Enrique Fernández Córdoba</v>
          </cell>
          <cell r="I124" t="str">
            <v>OFICIAL DEPARTAMENTAL</v>
          </cell>
          <cell r="J124" t="str">
            <v>I.U./E.T</v>
          </cell>
        </row>
        <row r="125">
          <cell r="A125">
            <v>2209</v>
          </cell>
          <cell r="B125" t="str">
            <v>POLITECNICO COLOMBIANO"JAIME ISAZA CADAVID"</v>
          </cell>
          <cell r="C125" t="str">
            <v>Carrera 48  7-151 Las Vegas, El Poblado</v>
          </cell>
          <cell r="D125" t="str">
            <v>ANTIOQUIA</v>
          </cell>
          <cell r="E125" t="str">
            <v>MEDELLIN</v>
          </cell>
          <cell r="F125" t="str">
            <v>rectoria@elpoli.edu.co, lalvarez@elpoli.edu.co</v>
          </cell>
          <cell r="G125" t="str">
            <v>(074)  3105133, 3105134, 3105174, 3197943, 319</v>
          </cell>
          <cell r="H125" t="str">
            <v>Libardo Alvarez Lopera</v>
          </cell>
          <cell r="I125" t="str">
            <v>OFICIAL DEPARTAMENTAL</v>
          </cell>
          <cell r="J125" t="str">
            <v>I.U./E.T</v>
          </cell>
        </row>
        <row r="126">
          <cell r="A126">
            <v>2211</v>
          </cell>
          <cell r="B126" t="str">
            <v>INSTITUCION UNIVERSITARIA BELLAS ARTES Y CIENCIAS DE BOLIVAR</v>
          </cell>
          <cell r="C126" t="str">
            <v>Carrera 9 39-12</v>
          </cell>
          <cell r="D126" t="str">
            <v>BOLIVAR</v>
          </cell>
          <cell r="E126" t="str">
            <v>CARTAGENA</v>
          </cell>
          <cell r="F126" t="str">
            <v xml:space="preserve">secgral@unibac.edu.co, info@unibac.edu.co </v>
          </cell>
          <cell r="G126" t="str">
            <v>(095)  PBX:6600391, 6649707, 6645436</v>
          </cell>
          <cell r="H126" t="str">
            <v xml:space="preserve">Sacra Norma Nader  David </v>
          </cell>
          <cell r="I126" t="str">
            <v>OFICIAL DEPARTAMENTAL</v>
          </cell>
          <cell r="J126" t="str">
            <v>I.U./E.T</v>
          </cell>
        </row>
        <row r="127">
          <cell r="A127">
            <v>2301</v>
          </cell>
          <cell r="B127" t="str">
            <v>UNIDAD CENTRAL DEL VALLE DEL CAUCA</v>
          </cell>
          <cell r="C127" t="str">
            <v xml:space="preserve">Carrera 27A  48-144 Km.1 salida Sur Tuluá </v>
          </cell>
          <cell r="D127" t="str">
            <v>VALLE</v>
          </cell>
          <cell r="E127" t="str">
            <v>TULUA</v>
          </cell>
          <cell r="F127" t="str">
            <v xml:space="preserve"> rectoria@uceva.edu.co, vicerrectoria@uceva.edu.co, jgutierrez@uceva.edu.co </v>
          </cell>
          <cell r="G127" t="str">
            <v>(092)   2242202, Rectoria 2246601</v>
          </cell>
          <cell r="H127" t="str">
            <v>Jairo Gutiérrez Obando</v>
          </cell>
          <cell r="I127" t="str">
            <v>OFICIAL MUNICIPAL</v>
          </cell>
          <cell r="J127" t="str">
            <v>I.U./E.T</v>
          </cell>
        </row>
        <row r="128">
          <cell r="A128">
            <v>2302</v>
          </cell>
          <cell r="B128" t="str">
            <v>INSTITUCION UNIVERSITARIA DE ENVIGADO</v>
          </cell>
          <cell r="C128" t="str">
            <v xml:space="preserve"> Carrera 27B  39 A  Sur - 57</v>
          </cell>
          <cell r="D128" t="str">
            <v>ANTIOQUIA</v>
          </cell>
          <cell r="E128" t="str">
            <v>ENVIGADO</v>
          </cell>
          <cell r="F128" t="str">
            <v>iue@iue.edu.co, rector-iue@iue.edu.co, blanca.echeverri@iue.edu.co</v>
          </cell>
          <cell r="G128" t="str">
            <v>(094)  3391010</v>
          </cell>
          <cell r="H128" t="str">
            <v>Blanca Libia Echeverri Londoño</v>
          </cell>
          <cell r="I128" t="str">
            <v>OFICIAL MUNICIPAL</v>
          </cell>
          <cell r="J128" t="str">
            <v>I.U./E.T</v>
          </cell>
        </row>
        <row r="129">
          <cell r="A129">
            <v>2701</v>
          </cell>
          <cell r="B129" t="str">
            <v>INSTITUCION UNIVERSITARIA COLEGIOS DE COLOMBIA -UNICOC</v>
          </cell>
          <cell r="C129" t="str">
            <v>Carrera 9  13-40 Piso 4</v>
          </cell>
          <cell r="D129" t="str">
            <v>BOGOTÁ D.C.</v>
          </cell>
          <cell r="E129" t="str">
            <v>BOGOTÁ D.C.</v>
          </cell>
          <cell r="F129" t="str">
            <v>rectoria@unicoc.edu.co, vicerrectoria@unicoc.edu.co</v>
          </cell>
          <cell r="G129">
            <v>6683535</v>
          </cell>
          <cell r="H129" t="str">
            <v>Alberto Carvajalino Slaghekke</v>
          </cell>
          <cell r="I129" t="str">
            <v>NO OFICIAL - FUNDACION</v>
          </cell>
          <cell r="J129" t="str">
            <v>I.U./E.T</v>
          </cell>
        </row>
        <row r="130">
          <cell r="A130">
            <v>2702</v>
          </cell>
          <cell r="B130" t="str">
            <v>FUNDACION UNIVERSITARIA DE CIENCIAS DE LA SALUD</v>
          </cell>
          <cell r="C130" t="str">
            <v>Carrera 19  8A-32</v>
          </cell>
          <cell r="D130" t="str">
            <v>BOGOTÁ D.C.</v>
          </cell>
          <cell r="E130" t="str">
            <v>BOGOTÁ D.C.</v>
          </cell>
          <cell r="F130" t="str">
            <v>rectoria@fucsalud.edu.co,  secretaria.general@fucsalud.edu.co</v>
          </cell>
          <cell r="G130">
            <v>4375401</v>
          </cell>
          <cell r="H130" t="str">
            <v>Sergio Augusto Parra Duarte</v>
          </cell>
          <cell r="I130" t="str">
            <v>NO OFICIAL - FUNDACION</v>
          </cell>
          <cell r="J130" t="str">
            <v>I.U./E.T</v>
          </cell>
        </row>
        <row r="131">
          <cell r="A131">
            <v>2704</v>
          </cell>
          <cell r="B131" t="str">
            <v>COLEGIO DE ESTUDIOS SUPERIORES DE ADMINISTRACION-CESA-</v>
          </cell>
          <cell r="C131" t="str">
            <v>Calle  35  6-16</v>
          </cell>
          <cell r="D131" t="str">
            <v>BOGOTÁ D.C.</v>
          </cell>
          <cell r="E131" t="str">
            <v>BOGOTÁ D.C.</v>
          </cell>
          <cell r="F131" t="str">
            <v>henry.bradford@cesa.edu.co, xavier.malo@cesa.edu.co</v>
          </cell>
          <cell r="G131">
            <v>3395300</v>
          </cell>
          <cell r="H131" t="str">
            <v>Henry Joseph Bradford Sicard</v>
          </cell>
          <cell r="I131" t="str">
            <v>NO OFICIAL - FUNDACION</v>
          </cell>
          <cell r="J131" t="str">
            <v>I.U./E.T</v>
          </cell>
        </row>
        <row r="132">
          <cell r="A132">
            <v>2707</v>
          </cell>
          <cell r="B132" t="str">
            <v>FUNDACION UNIVERSITARIA JUAN N. CORPAS</v>
          </cell>
          <cell r="C132" t="str">
            <v>Carrera 111  159 A 61 (Av. Corpas Km. 3 Suba)</v>
          </cell>
          <cell r="D132" t="str">
            <v>BOGOTÁ D.C.</v>
          </cell>
          <cell r="E132" t="str">
            <v>BOGOTÁ D.C.</v>
          </cell>
          <cell r="F132" t="str">
            <v>rectoria@juanncorpas.edu.co, ana.pineros@juancorpas.edu.co, luispineros@juanncorpas.edu.co,</v>
          </cell>
          <cell r="G132" t="str">
            <v>6622222 ext 562 direc 6813085</v>
          </cell>
          <cell r="H132" t="str">
            <v xml:space="preserve">Ana María Piñeros Ricardo </v>
          </cell>
          <cell r="I132" t="str">
            <v>NO OFICIAL - FUNDACION</v>
          </cell>
          <cell r="J132" t="str">
            <v>I.U./E.T</v>
          </cell>
        </row>
        <row r="133">
          <cell r="A133">
            <v>2708</v>
          </cell>
          <cell r="B133" t="str">
            <v>UNIVERSIDAD CES</v>
          </cell>
          <cell r="C133" t="str">
            <v>Calle 10A  22-04</v>
          </cell>
          <cell r="D133" t="str">
            <v>ANTIOQUIA</v>
          </cell>
          <cell r="E133" t="str">
            <v>MEDELLIN</v>
          </cell>
          <cell r="F133" t="str">
            <v>rectoria: josorio@ces.edu.co, estrada@ces.edu.co, secretaria general: pchejne@ces.edu.co</v>
          </cell>
          <cell r="G133" t="str">
            <v>(074)  2683711, directo 2669187</v>
          </cell>
          <cell r="H133" t="str">
            <v>Jorge Julián Osorio Gómez</v>
          </cell>
          <cell r="I133" t="str">
            <v>NO OFICIAL - FUNDACION</v>
          </cell>
          <cell r="J133" t="str">
            <v>U</v>
          </cell>
        </row>
        <row r="134">
          <cell r="A134">
            <v>2709</v>
          </cell>
          <cell r="B134" t="str">
            <v>FUNDACION UNIVERSITARIA SAN MARTIN</v>
          </cell>
          <cell r="C134" t="str">
            <v>Carrera 18  80-45</v>
          </cell>
          <cell r="D134" t="str">
            <v>BOGOTÁ D.C.</v>
          </cell>
          <cell r="E134" t="str">
            <v>BOGOTÁ D.C.</v>
          </cell>
          <cell r="F134" t="str">
            <v xml:space="preserve">ricardo.b@sanmartin.edu.co, sgeneral@sanmartin.edu.co </v>
          </cell>
          <cell r="G134" t="str">
            <v>PBX: 5301001- 6226422</v>
          </cell>
          <cell r="H134" t="str">
            <v>Mayra Lucia Vieira Cano</v>
          </cell>
          <cell r="I134" t="str">
            <v>NO OFICIAL - FUNDACION</v>
          </cell>
          <cell r="J134" t="str">
            <v>I.U./E.T</v>
          </cell>
        </row>
        <row r="135">
          <cell r="A135">
            <v>2710</v>
          </cell>
          <cell r="B135" t="str">
            <v>FUNDACION UNIVERSITARIA MONSERRATE - UNIMONSERRATE</v>
          </cell>
          <cell r="C135" t="str">
            <v>Calle 68  62-11</v>
          </cell>
          <cell r="D135" t="str">
            <v>BOGOTÁ D.C.</v>
          </cell>
          <cell r="E135" t="str">
            <v>BOGOTÁ D.C.</v>
          </cell>
          <cell r="F135" t="str">
            <v>rectoria@unimonserrate.edu.co, secretariogeneral@unimonserrate.edu.co</v>
          </cell>
          <cell r="G135">
            <v>2494959</v>
          </cell>
          <cell r="H135" t="str">
            <v>Ricardo Alonso Pulido Aguilar</v>
          </cell>
          <cell r="I135" t="str">
            <v>NO OFICIAL - FUNDACION</v>
          </cell>
          <cell r="J135" t="str">
            <v>I.U./E.T</v>
          </cell>
        </row>
        <row r="136">
          <cell r="A136">
            <v>2711</v>
          </cell>
          <cell r="B136" t="str">
            <v>UNIVERSIDAD CATOLICA DE PEREIRA</v>
          </cell>
          <cell r="C136" t="str">
            <v>Avenida de las Americas   49-95</v>
          </cell>
          <cell r="D136" t="str">
            <v>RISARALDA</v>
          </cell>
          <cell r="E136" t="str">
            <v>PEREIRA</v>
          </cell>
          <cell r="F136" t="str">
            <v xml:space="preserve">  rector@ucp.edu.co</v>
          </cell>
          <cell r="G136" t="str">
            <v>(076)  3124000</v>
          </cell>
          <cell r="H136" t="str">
            <v>Jhon Fredy Franco Delgado</v>
          </cell>
          <cell r="I136" t="str">
            <v>NO OFICIAL - FUNDACION</v>
          </cell>
          <cell r="J136" t="str">
            <v>U</v>
          </cell>
        </row>
        <row r="137">
          <cell r="A137">
            <v>2712</v>
          </cell>
          <cell r="B137" t="str">
            <v>FUNDACION UNIVERSITARIA KONRAD LORENZ</v>
          </cell>
          <cell r="C137" t="str">
            <v>Carrera 9 Bis  62-43</v>
          </cell>
          <cell r="D137" t="str">
            <v>BOGOTÁ D.C.</v>
          </cell>
          <cell r="E137" t="str">
            <v>BOGOTÁ D.C.</v>
          </cell>
          <cell r="F137" t="str">
            <v xml:space="preserve"> lina.uribe@konradlorenz.edu.co,  sonia.fajardo@konradlorenz.edu.co, luisfernando.fajardo@konradlorenz.edu.co </v>
          </cell>
          <cell r="G137" t="str">
            <v>3472311, 2354942, 3459845, 3130013, 2494607, 2494610</v>
          </cell>
          <cell r="H137" t="str">
            <v>Lina Uribe Correa</v>
          </cell>
          <cell r="I137" t="str">
            <v>NO OFICIAL - FUNDACION</v>
          </cell>
          <cell r="J137" t="str">
            <v>I.U./E.T</v>
          </cell>
        </row>
        <row r="138">
          <cell r="A138">
            <v>2713</v>
          </cell>
          <cell r="B138" t="str">
            <v>FUNDACION UNIVERSITARIA LOS LIBERTADORES</v>
          </cell>
          <cell r="C138" t="str">
            <v>Carrera 16  63A-68</v>
          </cell>
          <cell r="D138" t="str">
            <v>BOGOTÁ D.C.</v>
          </cell>
          <cell r="E138" t="str">
            <v>BOGOTÁ D.C.</v>
          </cell>
          <cell r="F138" t="str">
            <v xml:space="preserve">lucia.bohorquez@libertadores.edu.co </v>
          </cell>
          <cell r="G138" t="str">
            <v>2544750, 2544788, 5423134</v>
          </cell>
          <cell r="H138" t="str">
            <v>Ricardo Santamaria Salamanca</v>
          </cell>
          <cell r="I138" t="str">
            <v>NO OFICIAL - FUNDACION</v>
          </cell>
          <cell r="J138" t="str">
            <v>I.U./E.T</v>
          </cell>
        </row>
        <row r="139">
          <cell r="A139">
            <v>2715</v>
          </cell>
          <cell r="B139" t="str">
            <v>FUNDACION UNIVERSITARIA DE POPAYAN</v>
          </cell>
          <cell r="C139" t="str">
            <v>Los Robles Km.. 8 via al Sur</v>
          </cell>
          <cell r="D139" t="str">
            <v>CAUCA</v>
          </cell>
          <cell r="E139" t="str">
            <v>POPAYAN</v>
          </cell>
          <cell r="F139" t="str">
            <v>rectoria@fup.edu.co, viceacad@fup.edu.co, pmarkastel@yahoo.com</v>
          </cell>
          <cell r="G139" t="str">
            <v>(072)  8238025, 8249746, 8244140, 8242540, 8244140</v>
          </cell>
          <cell r="H139" t="str">
            <v xml:space="preserve">Mario Alfredo Polo Castellanos </v>
          </cell>
          <cell r="I139" t="str">
            <v>NO OFICIAL - FUNDACION</v>
          </cell>
          <cell r="J139" t="str">
            <v>I.U./E.T</v>
          </cell>
        </row>
        <row r="140">
          <cell r="A140">
            <v>2719</v>
          </cell>
          <cell r="B140" t="str">
            <v>UNIVERSIDAD CATOLICA LUIS AMIGO - FUNLAM</v>
          </cell>
          <cell r="C140" t="str">
            <v>Transversal  51A  67B - 90</v>
          </cell>
          <cell r="D140" t="str">
            <v>ANTIOQUIA</v>
          </cell>
          <cell r="E140" t="str">
            <v>MEDELLIN</v>
          </cell>
          <cell r="F140" t="str">
            <v>jwsanchez@funlam.edu.co,</v>
          </cell>
          <cell r="G140" t="str">
            <v>(074)  2606666, 2605887</v>
          </cell>
          <cell r="H140" t="str">
            <v>Jose Wilmar Sánchez Duque</v>
          </cell>
          <cell r="I140" t="str">
            <v>NO OFICIAL - FUNDACION</v>
          </cell>
          <cell r="J140" t="str">
            <v>U</v>
          </cell>
        </row>
        <row r="141">
          <cell r="A141">
            <v>2720</v>
          </cell>
          <cell r="B141" t="str">
            <v>FUNDACION UNIVERSITARIA JUAN DE CASTELLANOS</v>
          </cell>
          <cell r="C141" t="str">
            <v xml:space="preserve"> Cra. 11  11-26 </v>
          </cell>
          <cell r="D141" t="str">
            <v>BOYACA</v>
          </cell>
          <cell r="E141" t="str">
            <v>TUNJA</v>
          </cell>
          <cell r="F141" t="str">
            <v>info@jdc.edu.co</v>
          </cell>
          <cell r="G141" t="str">
            <v>(078) 7427262, 7428378, 7422944</v>
          </cell>
          <cell r="H141" t="str">
            <v xml:space="preserve">Luis Enrique Pérez Ojeda </v>
          </cell>
          <cell r="I141" t="str">
            <v>NO OFICIAL - FUNDACION</v>
          </cell>
          <cell r="J141" t="str">
            <v>I.U./E.T</v>
          </cell>
        </row>
        <row r="142">
          <cell r="A142">
            <v>2721</v>
          </cell>
          <cell r="B142" t="str">
            <v>FUNDACION UNIVERSITARIA "MARIA CANO"</v>
          </cell>
          <cell r="C142" t="str">
            <v>Calle 56  41-90</v>
          </cell>
          <cell r="D142" t="str">
            <v>ANTIOQUIA</v>
          </cell>
          <cell r="E142" t="str">
            <v>MEDELLIN</v>
          </cell>
          <cell r="F142" t="str">
            <v xml:space="preserve">rectoria@fumc.edu.co, asisrectoria@fumc.edu.co, </v>
          </cell>
          <cell r="G142" t="str">
            <v>(074)  4025500 - 2913575 Rectoria: 2951026</v>
          </cell>
          <cell r="H142" t="str">
            <v>Hugo Alberto Valencia Porrras</v>
          </cell>
          <cell r="I142" t="str">
            <v>NO OFICIAL - FUNDACION</v>
          </cell>
          <cell r="J142" t="str">
            <v>I.U./E.T</v>
          </cell>
        </row>
        <row r="143">
          <cell r="A143">
            <v>2723</v>
          </cell>
          <cell r="B143" t="str">
            <v>FUNDACION UNIVERSITARIA AGRARIA DE COLOMBIA -UNIAGRARIA-</v>
          </cell>
          <cell r="C143" t="str">
            <v>Calle 170  50-90</v>
          </cell>
          <cell r="D143" t="str">
            <v>BOGOTÁ D.C.</v>
          </cell>
          <cell r="E143" t="str">
            <v>BOGOTÁ D.C.</v>
          </cell>
          <cell r="F143" t="str">
            <v>rectoria@uniagraria.edu.co</v>
          </cell>
          <cell r="G143" t="str">
            <v>6671515 Ext.103,203, 6700666, 6708032</v>
          </cell>
          <cell r="H143" t="str">
            <v>Luis Fernando Rodriguez Naranjo</v>
          </cell>
          <cell r="I143" t="str">
            <v>NO OFICIAL - FUNDACION</v>
          </cell>
          <cell r="J143" t="str">
            <v>I.U./E.T</v>
          </cell>
        </row>
        <row r="144">
          <cell r="A144">
            <v>2724</v>
          </cell>
          <cell r="B144" t="str">
            <v>FUNDACION UNIVERSITARIA DE SAN GIL - UNISANGIL -</v>
          </cell>
          <cell r="C144" t="str">
            <v>Km.2 vía a San Gil – Charalá</v>
          </cell>
          <cell r="D144" t="str">
            <v>SANTANDER</v>
          </cell>
          <cell r="E144" t="str">
            <v>SAN GIL</v>
          </cell>
          <cell r="F144" t="str">
            <v>rectoria@unisangil.edu.co, secretariageneral@unisangil.edu.co</v>
          </cell>
          <cell r="G144" t="str">
            <v xml:space="preserve">(077)  7245757 </v>
          </cell>
          <cell r="H144" t="str">
            <v>Franklin Figueroa Caballero</v>
          </cell>
          <cell r="I144" t="str">
            <v>NO OFICIAL - FUNDACION</v>
          </cell>
          <cell r="J144" t="str">
            <v>I.U./E.T</v>
          </cell>
        </row>
        <row r="145">
          <cell r="A145">
            <v>2725</v>
          </cell>
          <cell r="B145" t="str">
            <v>POLITECNICO GRANCOLOMBIANO</v>
          </cell>
          <cell r="C145" t="str">
            <v>Calle 57  3-00 Este</v>
          </cell>
          <cell r="D145" t="str">
            <v>BOGOTÁ D.C.</v>
          </cell>
          <cell r="E145" t="str">
            <v>BOGOTÁ D.C.</v>
          </cell>
          <cell r="F145" t="str">
            <v xml:space="preserve">fdavila@poligran.edu.co, jchiarie@poligran.edu.co, </v>
          </cell>
          <cell r="G145">
            <v>7455555</v>
          </cell>
          <cell r="H145" t="str">
            <v>Fernando Dávila Ladrón de Guevara</v>
          </cell>
          <cell r="I145" t="str">
            <v>NO OFICIAL - FUNDACION</v>
          </cell>
          <cell r="J145" t="str">
            <v>I.U./E.T</v>
          </cell>
        </row>
        <row r="146">
          <cell r="A146">
            <v>2727</v>
          </cell>
          <cell r="B146" t="str">
            <v>FUNDACION UNIVERSITARIA-CEIPA-</v>
          </cell>
          <cell r="C146" t="str">
            <v>Calle 77 Sur 40 -165 Via Principal a Sabaneta</v>
          </cell>
          <cell r="D146" t="str">
            <v>ANTIOQUIA</v>
          </cell>
          <cell r="E146" t="str">
            <v>SABANETA</v>
          </cell>
          <cell r="F146" t="str">
            <v>ceipa@ceipa.edu.co, diego.mazo@ceipa.edu.co, juan.mazo@ceipa.edu.co</v>
          </cell>
          <cell r="G146" t="str">
            <v>(074)  3056110</v>
          </cell>
          <cell r="H146" t="str">
            <v>Diego Mauricio Mazo Cuervo</v>
          </cell>
          <cell r="I146" t="str">
            <v>NO OFICIAL - FUNDACION</v>
          </cell>
          <cell r="J146" t="str">
            <v>I.U./E.T</v>
          </cell>
        </row>
        <row r="147">
          <cell r="A147">
            <v>2728</v>
          </cell>
          <cell r="B147" t="str">
            <v>FUNDACION UNIVERSITARIA DEL AREA ANDINA</v>
          </cell>
          <cell r="C147" t="str">
            <v>Calle 71  13-21</v>
          </cell>
          <cell r="D147" t="str">
            <v>BOGOTÁ D.C.</v>
          </cell>
          <cell r="E147" t="str">
            <v>BOGOTÁ D.C.</v>
          </cell>
          <cell r="F147" t="str">
            <v>jvalencia@areandina.edu.co</v>
          </cell>
          <cell r="G147" t="str">
            <v>7421947, 7424218, 7423931, 7423931, 7421934, Rectoría: 3458443, 7421947 ext.1406</v>
          </cell>
          <cell r="H147" t="str">
            <v>Jose Leonardo Valencia Molano</v>
          </cell>
          <cell r="I147" t="str">
            <v>NO OFICIAL - FUNDACION</v>
          </cell>
          <cell r="J147" t="str">
            <v>I.U./E.T</v>
          </cell>
        </row>
        <row r="148">
          <cell r="A148">
            <v>2730</v>
          </cell>
          <cell r="B148" t="str">
            <v>FUNDACION ESCUELA COLOMBIANA DE REHABILITACION</v>
          </cell>
          <cell r="C148" t="str">
            <v>Avenida Cra. 15   151-68</v>
          </cell>
          <cell r="D148" t="str">
            <v>BOGOTÁ D.C.</v>
          </cell>
          <cell r="E148" t="str">
            <v>BOGOTÁ D.C.</v>
          </cell>
          <cell r="F148" t="str">
            <v>rectoria@ecr.edu.co</v>
          </cell>
          <cell r="G148" t="str">
            <v>2169966 Dir., 6270366 PBX</v>
          </cell>
          <cell r="H148" t="str">
            <v>Clara Patricia Giraldo Pulgarin</v>
          </cell>
          <cell r="I148" t="str">
            <v>NO OFICIAL - FUNDACION</v>
          </cell>
          <cell r="J148" t="str">
            <v>I.U./E.T</v>
          </cell>
        </row>
        <row r="149">
          <cell r="A149">
            <v>2731</v>
          </cell>
          <cell r="B149" t="str">
            <v>FUNDACION UNIVERSITARIA CATOLICA LUMEN GENTIUM</v>
          </cell>
          <cell r="C149" t="str">
            <v>Carrera 122  12 - 459 Pance</v>
          </cell>
          <cell r="D149" t="str">
            <v>VALLE</v>
          </cell>
          <cell r="E149" t="str">
            <v>CALI</v>
          </cell>
          <cell r="F149" t="str">
            <v>jposso@unicatolica.edu.co, rectoria@unicatolica.edu.co</v>
          </cell>
          <cell r="G149" t="str">
            <v>(072) 5552767,  5551082 5551923</v>
          </cell>
          <cell r="H149" t="str">
            <v>Carlos Alfonso Lopez Antolinez</v>
          </cell>
          <cell r="I149" t="str">
            <v>NO OFICIAL - FUNDACION</v>
          </cell>
          <cell r="J149" t="str">
            <v>I.U./E.T</v>
          </cell>
        </row>
        <row r="150">
          <cell r="A150">
            <v>2732</v>
          </cell>
          <cell r="B150" t="str">
            <v>FUNDACION UNIVERSITARIA CATOLICA DEL NORTE</v>
          </cell>
          <cell r="C150" t="str">
            <v>Carrera 21  34B -  07</v>
          </cell>
          <cell r="D150" t="str">
            <v>ANTIOQUIA</v>
          </cell>
          <cell r="E150" t="str">
            <v>SANTA ROSA DE OSOS</v>
          </cell>
          <cell r="F150" t="str">
            <v xml:space="preserve">rectoria@ucn.edu.co, sarendono@ucn.edu.co, info@ucn.edu.co, </v>
          </cell>
          <cell r="G150" t="str">
            <v>(074)  8609822</v>
          </cell>
          <cell r="H150" t="str">
            <v>Diego Luis Rendon Urrea </v>
          </cell>
          <cell r="I150" t="str">
            <v>NO OFICIAL - FUNDACION</v>
          </cell>
          <cell r="J150" t="str">
            <v>I.U./E.T</v>
          </cell>
        </row>
        <row r="151">
          <cell r="A151">
            <v>2733</v>
          </cell>
          <cell r="B151" t="str">
            <v>FUNDACIÓN UNIVERSITARIA SAN ALFONSO- FUSA-</v>
          </cell>
          <cell r="C151" t="str">
            <v>Calle 37  22 - 47</v>
          </cell>
          <cell r="D151" t="str">
            <v>BOGOTÁ D.C.</v>
          </cell>
          <cell r="E151" t="str">
            <v>BOGOTÁ D.C.</v>
          </cell>
          <cell r="F151" t="str">
            <v>secretaria@fusa.edu.co, rectoria@fusa.edu.co,viceadministrativa@fusa.edu.co</v>
          </cell>
          <cell r="G151" t="str">
            <v>2445053, 2683904</v>
          </cell>
          <cell r="H151" t="str">
            <v>Jerónimo Peñaloza Basto</v>
          </cell>
          <cell r="I151" t="str">
            <v>NO OFICIAL - FUNDACION</v>
          </cell>
          <cell r="J151" t="str">
            <v>I.U./E.T</v>
          </cell>
        </row>
        <row r="152">
          <cell r="A152">
            <v>2736</v>
          </cell>
          <cell r="B152" t="str">
            <v>FUNDACION UNIVERSITARIA SEMINARIO BIBLICO DE COLOMBIA- FUSBC</v>
          </cell>
          <cell r="C152" t="str">
            <v>Calle 76  87 - 14 Robledo Palenque</v>
          </cell>
          <cell r="D152" t="str">
            <v>ANTIOQUIA</v>
          </cell>
          <cell r="E152" t="str">
            <v>MEDELLIN</v>
          </cell>
          <cell r="F152" t="str">
            <v xml:space="preserve">rectoria@unisbc.edu.co, secretariageneral@unisbc.edu.co, </v>
          </cell>
          <cell r="G152" t="str">
            <v>(074)  2642827, 2640303</v>
          </cell>
          <cell r="H152" t="str">
            <v>Elizabeth  Sendek Paba</v>
          </cell>
          <cell r="I152" t="str">
            <v>NO OFICIAL - FUNDACION</v>
          </cell>
          <cell r="J152" t="str">
            <v>I.U./E.T</v>
          </cell>
        </row>
        <row r="153">
          <cell r="A153">
            <v>2737</v>
          </cell>
          <cell r="B153" t="str">
            <v>FUNDACION UNIVERSITARIA DEL AREA ANDINA</v>
          </cell>
          <cell r="C153" t="str">
            <v>Calle 24  8-55</v>
          </cell>
          <cell r="D153" t="str">
            <v>RISARALDA</v>
          </cell>
          <cell r="E153" t="str">
            <v>PEREIRA</v>
          </cell>
          <cell r="F153" t="str">
            <v>flaverde@areandina.edu.co</v>
          </cell>
          <cell r="G153" t="str">
            <v>3402282, Rectoria 3339560, 3402282 ext.2150</v>
          </cell>
          <cell r="H153" t="str">
            <v>Edgar Orlando Cote Rojas</v>
          </cell>
          <cell r="I153" t="str">
            <v>NO OFICIAL - FUNDACION</v>
          </cell>
          <cell r="J153" t="str">
            <v>I.U./E.T</v>
          </cell>
        </row>
        <row r="154">
          <cell r="A154">
            <v>2738</v>
          </cell>
          <cell r="B154" t="str">
            <v xml:space="preserve">FUNDACION UNIVERSITARIA EMPRESARIAL DE LA CAMARA DE COMERCIO DE Bogotá </v>
          </cell>
          <cell r="C154" t="str">
            <v>Carrera 33 A 30-20</v>
          </cell>
          <cell r="D154" t="str">
            <v>BOGOTÁ D.C.</v>
          </cell>
          <cell r="E154" t="str">
            <v>BOGOTÁ D.C.</v>
          </cell>
          <cell r="F154" t="str">
            <v>rector@uniempresarial.edu.co, secretariarectoria@uniempresarial.edu.co</v>
          </cell>
          <cell r="G154" t="str">
            <v>5082244 Ext.541</v>
          </cell>
          <cell r="H154" t="str">
            <v>Alvaro Carrizosa de la Torre</v>
          </cell>
          <cell r="I154" t="str">
            <v>NO OFICIAL - FUNDACION</v>
          </cell>
          <cell r="J154" t="str">
            <v>I.U./E.T</v>
          </cell>
        </row>
        <row r="155">
          <cell r="A155">
            <v>2739</v>
          </cell>
          <cell r="B155" t="str">
            <v>FUNDACION DE ESTUDIOS SUPERIORES UNIVERSITARIOS DE URABA ANTONIO ROLDAN BETANCUR</v>
          </cell>
          <cell r="C155" t="str">
            <v>Carrera 111  101-64 Barrio Los Pinos</v>
          </cell>
          <cell r="D155" t="str">
            <v>ANTIOQUIA</v>
          </cell>
          <cell r="E155" t="str">
            <v>APARTADO</v>
          </cell>
          <cell r="F155" t="str">
            <v>rectoria@fesu.edu.co, sgc@fesu.edu.co, info@fesu.edu.co</v>
          </cell>
          <cell r="G155" t="str">
            <v>(074)8290100, 8285710, 8280320</v>
          </cell>
          <cell r="H155" t="str">
            <v>Edna Margarita Martínez Acosta</v>
          </cell>
          <cell r="I155" t="str">
            <v>NO OFICIAL - FUNDACION</v>
          </cell>
          <cell r="J155" t="str">
            <v>I.U./E.T</v>
          </cell>
        </row>
        <row r="156">
          <cell r="A156">
            <v>2740</v>
          </cell>
          <cell r="B156" t="str">
            <v>INSTITUCION UNIVERSITARIA COLOMBO AMERICANA - UNICA</v>
          </cell>
          <cell r="C156" t="str">
            <v>Avenida 19  2A-49</v>
          </cell>
          <cell r="D156" t="str">
            <v>BOGOTÁ D.C.</v>
          </cell>
          <cell r="E156" t="str">
            <v>BOGOTÁ D.C.</v>
          </cell>
          <cell r="F156" t="str">
            <v>rectoria@unica.edu.co</v>
          </cell>
          <cell r="G156" t="str">
            <v xml:space="preserve"> 2811777, 3347641/43</v>
          </cell>
          <cell r="H156" t="str">
            <v xml:space="preserve">María Lucía Casas </v>
          </cell>
          <cell r="I156" t="str">
            <v>NO OFICIAL - FUNDACION</v>
          </cell>
          <cell r="J156" t="str">
            <v>I.U./E.T</v>
          </cell>
        </row>
        <row r="157">
          <cell r="A157">
            <v>2741</v>
          </cell>
          <cell r="B157" t="str">
            <v>FUNDACION DE ESTUDIOS SUPERIORES "MONSEÑOR ABRAHAM ESCUDERO MONTOYA"- FUNDES</v>
          </cell>
          <cell r="C157" t="str">
            <v>Carrera 7 10-37</v>
          </cell>
          <cell r="D157" t="str">
            <v>TOLIMA</v>
          </cell>
          <cell r="E157" t="str">
            <v>ESPINAL</v>
          </cell>
          <cell r="F157" t="str">
            <v xml:space="preserve">rectoria@fundes.edu.co, fundes@fundes.edu.co, secretaria.rectoria@fundes.edu.co </v>
          </cell>
          <cell r="G157" t="str">
            <v>(078)  2485862, 2485443</v>
          </cell>
          <cell r="H157" t="str">
            <v>Roberto José Guzmán Villanueva</v>
          </cell>
          <cell r="I157" t="str">
            <v>NO OFICIAL - FUNDACION</v>
          </cell>
          <cell r="J157" t="str">
            <v>I.U./E.T</v>
          </cell>
        </row>
        <row r="158">
          <cell r="A158">
            <v>2743</v>
          </cell>
          <cell r="B158" t="str">
            <v>FUNDACION UNIVERSITARIA INTERNACIONAL DEL TROPICO AMERICANO</v>
          </cell>
          <cell r="C158" t="str">
            <v>Carrera 19  39 - 40 Ciudadela Universitaria</v>
          </cell>
          <cell r="D158" t="str">
            <v>CASANARE</v>
          </cell>
          <cell r="E158" t="str">
            <v>YOPAL</v>
          </cell>
          <cell r="F158" t="str">
            <v xml:space="preserve"> rectoria@unitropico.edu.co,  secrerectoria@unitropico.edu.co,</v>
          </cell>
          <cell r="G158" t="str">
            <v>(078)  6320700, 6320715, 6320701</v>
          </cell>
          <cell r="H158" t="str">
            <v>Oriol Jiménez Silva</v>
          </cell>
          <cell r="I158" t="str">
            <v>NO OFICIAL - FUNDACION</v>
          </cell>
          <cell r="J158" t="str">
            <v>I.U./E.T</v>
          </cell>
        </row>
        <row r="159">
          <cell r="A159">
            <v>2744</v>
          </cell>
          <cell r="B159" t="str">
            <v>INSTITUCION UNIVERSITARIA CENTRO DE ESTUDIOS SUPERIORES MARIA GORETTI</v>
          </cell>
          <cell r="C159" t="str">
            <v>Carrera 20A  14-54</v>
          </cell>
          <cell r="D159" t="str">
            <v>NARIÑO</v>
          </cell>
          <cell r="E159" t="str">
            <v>PASTO</v>
          </cell>
          <cell r="F159" t="str">
            <v>rectoria@iucesmag.edu.co</v>
          </cell>
          <cell r="G159" t="str">
            <v>(072)  7206859, 7216535, 7333600</v>
          </cell>
          <cell r="H159" t="str">
            <v>Próspero Arciniégas Zaldúa</v>
          </cell>
          <cell r="I159" t="str">
            <v>NO OFICIAL - FUNDACION</v>
          </cell>
          <cell r="J159" t="str">
            <v>I.U./E.T</v>
          </cell>
        </row>
        <row r="160">
          <cell r="A160">
            <v>2745</v>
          </cell>
          <cell r="B160" t="str">
            <v>UNIPANAMERICANA - FUNDACION UNIVERSITARIA PANAMERICANA</v>
          </cell>
          <cell r="C160" t="str">
            <v>Av. 32   17-30</v>
          </cell>
          <cell r="D160" t="str">
            <v>BOGOTÁ D.C.</v>
          </cell>
          <cell r="E160" t="str">
            <v>BOGOTÁ D.C.</v>
          </cell>
          <cell r="F160" t="str">
            <v>rectoria@unipanamericana.edu.co, unipanamericana@unipanamericana.edu.co,</v>
          </cell>
          <cell r="G160" t="str">
            <v>2327953, 3404766, 3380666</v>
          </cell>
          <cell r="H160" t="str">
            <v>Marco Aurelio Llinas Volpe</v>
          </cell>
          <cell r="I160" t="str">
            <v>NO OFICIAL - FUNDACION</v>
          </cell>
          <cell r="J160" t="str">
            <v>I.U./E.T</v>
          </cell>
        </row>
        <row r="161">
          <cell r="A161">
            <v>2746</v>
          </cell>
          <cell r="B161" t="str">
            <v>FUNDACION UNIVERSITARIA SANITAS</v>
          </cell>
          <cell r="C161" t="str">
            <v>Calle 100 11 B - 67</v>
          </cell>
          <cell r="D161" t="str">
            <v>BOGOTÁ D.C.</v>
          </cell>
          <cell r="E161" t="str">
            <v>BOGOTÁ D.C.</v>
          </cell>
          <cell r="F161" t="str">
            <v>jnavarro@colsanitas.com, misaza@colsanitas.com, shroa@unisanitas.edu.co</v>
          </cell>
          <cell r="G161" t="str">
            <v>Gerencia: 6466060 ext.11005, Sede Académica: 6680050</v>
          </cell>
          <cell r="H161" t="str">
            <v>Mario Arturo Isaza Ruget</v>
          </cell>
          <cell r="I161" t="str">
            <v>NO OFICIAL - FUNDACION</v>
          </cell>
          <cell r="J161" t="str">
            <v>I.U./E.T</v>
          </cell>
        </row>
        <row r="162">
          <cell r="A162">
            <v>2747</v>
          </cell>
          <cell r="B162" t="str">
            <v>FUNDACION UNIVERSITARIA AUTONOMA DE LAS AMERICAS</v>
          </cell>
          <cell r="C162" t="str">
            <v>Circular 73  35 -04</v>
          </cell>
          <cell r="D162" t="str">
            <v>ANTIOQUIA</v>
          </cell>
          <cell r="E162" t="str">
            <v>MEDELLIN</v>
          </cell>
          <cell r="F162" t="str">
            <v>rector@uam.edu.co, secreadmon@uam.edu.co</v>
          </cell>
          <cell r="G162" t="str">
            <v>(074)  4114848, 4114444</v>
          </cell>
          <cell r="H162" t="str">
            <v>Alvaro Enrique Maestre Rocha</v>
          </cell>
          <cell r="I162" t="str">
            <v>NO OFICIAL - FUNDACION</v>
          </cell>
          <cell r="J162" t="str">
            <v>I.U./E.T</v>
          </cell>
        </row>
        <row r="163">
          <cell r="A163">
            <v>2748</v>
          </cell>
          <cell r="B163" t="str">
            <v>FUNDACION UNIVERSITARIA SEMINARIO TEOLOGICO BAUTISTA INTERNACIONAL- UNIBAUTISTA</v>
          </cell>
          <cell r="C163" t="str">
            <v>Carrera 56 (Av. Guadalupe)  1B-112</v>
          </cell>
          <cell r="D163" t="str">
            <v>VALLE</v>
          </cell>
          <cell r="E163" t="str">
            <v>CALI</v>
          </cell>
          <cell r="F163" t="str">
            <v>rectoriafub@gmail.com, funibautista@telesat.com.co</v>
          </cell>
          <cell r="G163" t="str">
            <v>(072)  5132320, 5132323</v>
          </cell>
          <cell r="H163" t="str">
            <v>Pablo Moreno Palacios</v>
          </cell>
          <cell r="I163" t="str">
            <v>NO OFICIAL - FUNDACION</v>
          </cell>
          <cell r="J163" t="str">
            <v>I.U./E.T</v>
          </cell>
        </row>
        <row r="164">
          <cell r="A164">
            <v>2749</v>
          </cell>
          <cell r="B164" t="str">
            <v>INSTITUCION UNIVERSITARIA SALAZAR Y HERRERA</v>
          </cell>
          <cell r="C164" t="str">
            <v>Carrera 70 52-49 Barrio Los Colores</v>
          </cell>
          <cell r="D164" t="str">
            <v>ANTIOQUIA</v>
          </cell>
          <cell r="E164" t="str">
            <v>MEDELLIN</v>
          </cell>
          <cell r="F164" t="str">
            <v>rectoria@iush.edu.co, direcciones@iush.edu.co</v>
          </cell>
          <cell r="G164" t="str">
            <v>(074) 4600700, 4301600 4933535</v>
          </cell>
          <cell r="H164" t="str">
            <v>Jorge Ivan Ramírez Aguirre</v>
          </cell>
          <cell r="I164" t="str">
            <v>NO OFICIAL - FUNDACION</v>
          </cell>
          <cell r="J164" t="str">
            <v>I.U./E.T</v>
          </cell>
        </row>
        <row r="165">
          <cell r="A165">
            <v>2805</v>
          </cell>
          <cell r="B165" t="str">
            <v>UNIVERSIDAD SIMON BOLIVAR</v>
          </cell>
          <cell r="C165" t="str">
            <v>Carrera 59 59-92</v>
          </cell>
          <cell r="D165" t="str">
            <v>ATLANTICO</v>
          </cell>
          <cell r="E165" t="str">
            <v>BARRANQUILLA</v>
          </cell>
          <cell r="F165" t="str">
            <v>rector@unisimonbolivar.edu.co, jrconsuegra@unisimonbolivar.edu.co</v>
          </cell>
          <cell r="G165" t="str">
            <v>(075)  3687759, 3444333, 3443872</v>
          </cell>
          <cell r="H165" t="str">
            <v xml:space="preserve">José Eusebio Consuegra Bolivar </v>
          </cell>
          <cell r="I165" t="str">
            <v>NO OFICIAL - CORPORACION</v>
          </cell>
          <cell r="J165" t="str">
            <v>U</v>
          </cell>
        </row>
        <row r="166">
          <cell r="A166">
            <v>2810</v>
          </cell>
          <cell r="B166" t="str">
            <v>CORPORACION UNIVERSIDAD DE LA COSTA- CUC</v>
          </cell>
          <cell r="C166" t="str">
            <v>Calle 58 55-66</v>
          </cell>
          <cell r="D166" t="str">
            <v>ATLANTICO</v>
          </cell>
          <cell r="E166" t="str">
            <v>BARRANQUILLA</v>
          </cell>
          <cell r="F166" t="str">
            <v>tcrissien@cuc.edu.co, rectoria@cuc.edu.co</v>
          </cell>
          <cell r="G166" t="str">
            <v>(075)  3440983, 3444623, 3443112 rectoria 3362203,3362200</v>
          </cell>
          <cell r="H166" t="str">
            <v>Tito José Crissien Borrero</v>
          </cell>
          <cell r="I166" t="str">
            <v>NO OFICIAL - CORPORACION</v>
          </cell>
          <cell r="J166" t="str">
            <v>U</v>
          </cell>
        </row>
        <row r="167">
          <cell r="A167">
            <v>2811</v>
          </cell>
          <cell r="B167" t="str">
            <v>ESCUELA COLOMBIANA DE INGENIERIA"JULIO GARAVITO"</v>
          </cell>
          <cell r="C167" t="str">
            <v>AK 45  205-59 (Autopista Norte - Km.13)</v>
          </cell>
          <cell r="D167" t="str">
            <v>BOGOTÁ D.C.</v>
          </cell>
          <cell r="E167" t="str">
            <v>BOGOTÁ D.C.</v>
          </cell>
          <cell r="F167" t="str">
            <v>rector @escuelaing.edu.co, clara.parra@escuelaing.edu.co</v>
          </cell>
          <cell r="G167" t="str">
            <v>6683600 Ext.209, 210, 6760231, 6762352, 6762443, 6683100</v>
          </cell>
          <cell r="H167" t="str">
            <v>Myriam Astrid Angarita Gómez</v>
          </cell>
          <cell r="I167" t="str">
            <v>NO OFICIAL - CORPORACION</v>
          </cell>
          <cell r="J167" t="str">
            <v>I.U./E.T</v>
          </cell>
        </row>
        <row r="168">
          <cell r="A168">
            <v>2812</v>
          </cell>
          <cell r="B168" t="str">
            <v>UNIVERSIDAD EAN</v>
          </cell>
          <cell r="C168" t="str">
            <v>Carrera 11 78-47 Sede El Nogal</v>
          </cell>
          <cell r="D168" t="str">
            <v>BOGOTÁ D.C.</v>
          </cell>
          <cell r="E168" t="str">
            <v>BOGOTÁ D.C.</v>
          </cell>
          <cell r="F168" t="str">
            <v>rectoria@ean.edu.co,  rgomez@ean.edu.co, gobautista@ean.edu.co</v>
          </cell>
          <cell r="G168" t="str">
            <v>5936464, 3212200</v>
          </cell>
          <cell r="H168" t="str">
            <v>Ruben Dario Gómez Saldaña</v>
          </cell>
          <cell r="I168" t="str">
            <v>NO OFICIAL - CORPORACION</v>
          </cell>
          <cell r="J168" t="str">
            <v>U</v>
          </cell>
        </row>
        <row r="169">
          <cell r="A169">
            <v>2813</v>
          </cell>
          <cell r="B169" t="str">
            <v>UNIVERSIDAD EIA</v>
          </cell>
          <cell r="C169" t="str">
            <v xml:space="preserve">Calle 25 Sur  42-73 </v>
          </cell>
          <cell r="D169" t="str">
            <v>ANTIOQUIA</v>
          </cell>
          <cell r="E169" t="str">
            <v>ENVIGADO</v>
          </cell>
          <cell r="F169" t="str">
            <v>calon@eia.edu.co, secrerec@eia.edu.co, administrador@eia.edu.co</v>
          </cell>
          <cell r="G169" t="str">
            <v>(074)  3393200, 3138181, 3313141</v>
          </cell>
          <cell r="H169" t="str">
            <v xml:space="preserve">Carlos Felipe Londoño Álvarez </v>
          </cell>
          <cell r="I169" t="str">
            <v>NO OFICIAL - CORPORACION</v>
          </cell>
          <cell r="J169" t="str">
            <v>U</v>
          </cell>
        </row>
        <row r="170">
          <cell r="A170">
            <v>2815</v>
          </cell>
          <cell r="B170" t="str">
            <v>CORPORACION UNIVERSITARIA ADVENTISTA</v>
          </cell>
          <cell r="C170" t="str">
            <v>Cra. 84  33 AA - 01</v>
          </cell>
          <cell r="D170" t="str">
            <v>ANTIOQUIA</v>
          </cell>
          <cell r="E170" t="str">
            <v>MEDELLIN</v>
          </cell>
          <cell r="F170" t="str">
            <v xml:space="preserve">rectoria@unac.edu.co, </v>
          </cell>
          <cell r="G170" t="str">
            <v>(074)   2508328, 2508357, 2508579, 2508326</v>
          </cell>
          <cell r="H170" t="str">
            <v>Abraham Arturo Acosta Bustillo</v>
          </cell>
          <cell r="I170" t="str">
            <v>NO OFICIAL - CORPORACION</v>
          </cell>
          <cell r="J170" t="str">
            <v>I.U./E.T</v>
          </cell>
        </row>
        <row r="171">
          <cell r="A171">
            <v>2818</v>
          </cell>
          <cell r="B171" t="str">
            <v>CORPORACION UNIVERSITARIA DE SANTA ROSA DE CABAL-UNISARC-</v>
          </cell>
          <cell r="C171" t="str">
            <v>Kilómetro 4 vía Santa Rosa de Cabal</v>
          </cell>
          <cell r="D171" t="str">
            <v>RISARALDA</v>
          </cell>
          <cell r="E171" t="str">
            <v>SANTA ROSA DE CABAL</v>
          </cell>
          <cell r="F171" t="str">
            <v>unisarc@unisarc.edu.co, rectoria@unisarc.edu.co</v>
          </cell>
          <cell r="G171" t="str">
            <v xml:space="preserve">(076)   3633634, 3633548, 3633874, 3633722 </v>
          </cell>
          <cell r="H171" t="str">
            <v xml:space="preserve">Elizabeth Villamil Castañeda </v>
          </cell>
          <cell r="I171" t="str">
            <v>NO OFICIAL - CORPORACION</v>
          </cell>
          <cell r="J171" t="str">
            <v>I.U./E.T</v>
          </cell>
        </row>
        <row r="172">
          <cell r="A172">
            <v>2820</v>
          </cell>
          <cell r="B172" t="str">
            <v>CORPORACION UNIVERSITARIA LASALLISTA</v>
          </cell>
          <cell r="C172" t="str">
            <v>Carrera  51  118 Sur-57</v>
          </cell>
          <cell r="D172" t="str">
            <v>ANTIOQUIA</v>
          </cell>
          <cell r="E172" t="str">
            <v>CALDAS</v>
          </cell>
          <cell r="F172" t="str">
            <v>rectoria@lasallista.edu.co,  jmurillo@lasallista.edu.co</v>
          </cell>
          <cell r="G172">
            <v>3201999</v>
          </cell>
          <cell r="H172" t="str">
            <v>Mauricio Gallego Vinasco</v>
          </cell>
          <cell r="I172" t="str">
            <v>NO OFICIAL - CORPORACION</v>
          </cell>
          <cell r="J172" t="str">
            <v>I.U./E.T</v>
          </cell>
        </row>
        <row r="173">
          <cell r="A173">
            <v>2822</v>
          </cell>
          <cell r="B173" t="str">
            <v>ESCUELA SUPERIOR DE OFTALMOLOGIA,INSTITUTO BARRAQUER DE AMERICA</v>
          </cell>
          <cell r="C173" t="str">
            <v>Avenida 100  18A - 51</v>
          </cell>
          <cell r="D173" t="str">
            <v>BOGOTÁ D.C.</v>
          </cell>
          <cell r="E173" t="str">
            <v>BOGOTÁ D.C.</v>
          </cell>
          <cell r="F173" t="str">
            <v>esoiba@barraquer.edu.co</v>
          </cell>
          <cell r="G173" t="str">
            <v>6449500, 2187077, Rectoria: 6449552</v>
          </cell>
          <cell r="H173" t="str">
            <v>Angela María Gutiérrez Marín</v>
          </cell>
          <cell r="I173" t="str">
            <v>NO OFICIAL - CORPORACION</v>
          </cell>
          <cell r="J173" t="str">
            <v>I.U./E.T</v>
          </cell>
        </row>
        <row r="174">
          <cell r="A174">
            <v>2823</v>
          </cell>
          <cell r="B174" t="str">
            <v>CORPORACION UNIVERSITARIA DEL CARIBE - CECAR</v>
          </cell>
          <cell r="C174" t="str">
            <v>Carretera Troncal Occidente Via Corozal</v>
          </cell>
          <cell r="D174" t="str">
            <v>SUCRE</v>
          </cell>
          <cell r="E174" t="str">
            <v>SINCELEJO</v>
          </cell>
          <cell r="F174" t="str">
            <v>noel.moralest@cecar.edu.co , demetrio.alvarez@cecar.edu.co, noel.morales@cecar.edu.co</v>
          </cell>
          <cell r="G174" t="str">
            <v>(075) 2804012, 2804029 Ext,166, Rectoría: 2804009</v>
          </cell>
          <cell r="H174" t="str">
            <v>Noel Alfonso Morales Tuesca</v>
          </cell>
          <cell r="I174" t="str">
            <v>NO OFICIAL - CORPORACION</v>
          </cell>
          <cell r="J174" t="str">
            <v>I.U./E.T</v>
          </cell>
        </row>
        <row r="175">
          <cell r="A175">
            <v>2824</v>
          </cell>
          <cell r="B175" t="str">
            <v>CORPORACION UNIVERSITARIA DE COLOMBIA IDEAS</v>
          </cell>
          <cell r="C175" t="str">
            <v>Calle 70 10-75</v>
          </cell>
          <cell r="D175" t="str">
            <v>BOGOTÁ D.C.</v>
          </cell>
          <cell r="E175" t="str">
            <v>BOGOTÁ D.C.</v>
          </cell>
          <cell r="F175" t="str">
            <v>rectoria@ideas.edu.co, ideas@ideas.edu.co,</v>
          </cell>
          <cell r="G175" t="str">
            <v xml:space="preserve">6061101 ext 102 </v>
          </cell>
          <cell r="H175" t="str">
            <v>Ana Cristina Pedraza Alvarado</v>
          </cell>
          <cell r="I175" t="str">
            <v>NO OFICIAL - CORPORACION</v>
          </cell>
          <cell r="J175" t="str">
            <v>I.U./E.T</v>
          </cell>
        </row>
        <row r="176">
          <cell r="A176">
            <v>2825</v>
          </cell>
          <cell r="B176" t="str">
            <v>CORPORACION UNIVERSITARIA RAFAEL NUÑEZ</v>
          </cell>
          <cell r="C176" t="str">
            <v>Edificio Rafael Nuñez, Centro Calle de la Soledad  5-70</v>
          </cell>
          <cell r="D176" t="str">
            <v>BOLIVAR</v>
          </cell>
          <cell r="E176" t="str">
            <v>CARTAGENA</v>
          </cell>
          <cell r="F176" t="str">
            <v>rector@curn.edu.co, Sec. Gral: vivianahenriquez@curn.edu.co, Secretaria de Sec. Gral: monica.giraldo@curn.edu.co,  secretaria rectoria: shirley.torres@curn.edu.co</v>
          </cell>
          <cell r="G176" t="str">
            <v>(075  ) 6607777 Rectoria: 6607777 ext. 9</v>
          </cell>
          <cell r="H176" t="str">
            <v xml:space="preserve">Miguel Angel Henriquez López </v>
          </cell>
          <cell r="I176" t="str">
            <v>NO OFICIAL - CORPORACION</v>
          </cell>
          <cell r="J176" t="str">
            <v>I.U./E.T</v>
          </cell>
        </row>
        <row r="177">
          <cell r="A177">
            <v>2827</v>
          </cell>
          <cell r="B177" t="str">
            <v>CORPORACION UNIVERSITARIA DEL META - UNIMETA</v>
          </cell>
          <cell r="C177" t="str">
            <v>Cra. 32  34A-31 Barrio San Fernando</v>
          </cell>
          <cell r="D177" t="str">
            <v>META</v>
          </cell>
          <cell r="E177" t="str">
            <v>VILLAVICENCIO</v>
          </cell>
          <cell r="F177" t="str">
            <v>rectoria@unimeta.edu.co</v>
          </cell>
          <cell r="G177" t="str">
            <v>(078)   6621816, 6621827</v>
          </cell>
          <cell r="H177" t="str">
            <v>Leonor Cristina Mojica Sanchez</v>
          </cell>
          <cell r="I177" t="str">
            <v>NO OFICIAL - CORPORACION</v>
          </cell>
          <cell r="J177" t="str">
            <v>I.U./E.T</v>
          </cell>
        </row>
        <row r="178">
          <cell r="A178">
            <v>2828</v>
          </cell>
          <cell r="B178" t="str">
            <v>CORPORACION UNIVERSITARIA DEL HUILA-CORHUILA-</v>
          </cell>
          <cell r="C178" t="str">
            <v>Calle 21  6-01</v>
          </cell>
          <cell r="D178" t="str">
            <v>HUILA</v>
          </cell>
          <cell r="E178" t="str">
            <v>NEIVA</v>
          </cell>
          <cell r="F178" t="str">
            <v>rectoria@corhuila.edu.co</v>
          </cell>
          <cell r="G178" t="str">
            <v>(078)  8753046, 8750466</v>
          </cell>
          <cell r="H178" t="str">
            <v>Fabio Losada Pérez</v>
          </cell>
          <cell r="I178" t="str">
            <v>NO OFICIAL - CORPORACION</v>
          </cell>
          <cell r="J178" t="str">
            <v>I.U./E.T</v>
          </cell>
        </row>
        <row r="179">
          <cell r="A179">
            <v>2829</v>
          </cell>
          <cell r="B179" t="str">
            <v>CORPORACION UNIVERSITARIA MINUTO DE DIOS -UNIMINUTO-</v>
          </cell>
          <cell r="C179" t="str">
            <v>Diagonal 81C 72B-46</v>
          </cell>
          <cell r="D179" t="str">
            <v>BOGOTÁ D.C.</v>
          </cell>
          <cell r="E179" t="str">
            <v>BOGOTÁ D.C.</v>
          </cell>
          <cell r="F179" t="str">
            <v xml:space="preserve">hcastilla@uniminuto.edu, secrec@uniminuto.edu, rectorgeneral@uniminuto.edu </v>
          </cell>
          <cell r="G179" t="str">
            <v>PBX: 2916520, 2916550,  Rectoria : 5354242</v>
          </cell>
          <cell r="H179" t="str">
            <v>Harold de Jesús Castilla Devoz</v>
          </cell>
          <cell r="I179" t="str">
            <v>NO OFICIAL - CORPORACION</v>
          </cell>
          <cell r="J179" t="str">
            <v>I.U./E.T</v>
          </cell>
        </row>
        <row r="180">
          <cell r="A180">
            <v>2830</v>
          </cell>
          <cell r="B180" t="str">
            <v>CORPORACION UNIVERSITARIA IBEROAMERICANA</v>
          </cell>
          <cell r="C180" t="str">
            <v>Calle 67   5-27</v>
          </cell>
          <cell r="D180" t="str">
            <v>BOGOTÁ D.C.</v>
          </cell>
          <cell r="E180" t="str">
            <v>BOGOTÁ D.C.</v>
          </cell>
          <cell r="F180" t="str">
            <v>rectoria@iberoamericana.edu.co, contacto@iberoamericana.edu.co,</v>
          </cell>
          <cell r="G180" t="str">
            <v>3489292, 3102299, 5426892, Cel Rectoria:3016303586</v>
          </cell>
          <cell r="H180" t="str">
            <v>Raul Mauricio Acosta Lema</v>
          </cell>
          <cell r="I180" t="str">
            <v>NO OFICIAL - CORPORACION</v>
          </cell>
          <cell r="J180" t="str">
            <v>I.U./E.T</v>
          </cell>
        </row>
        <row r="181">
          <cell r="A181">
            <v>2831</v>
          </cell>
          <cell r="B181" t="str">
            <v>CORPORACION UNIVERSITARIA DE CIENCIA Y DESARROLLO - UNICIENCIA</v>
          </cell>
          <cell r="C181" t="str">
            <v>Calle 74 15-73,  Rectoria: Cra 16A  75-53</v>
          </cell>
          <cell r="D181" t="str">
            <v>BOGOTÁ D.C.</v>
          </cell>
          <cell r="E181" t="str">
            <v>BOGOTÁ D.C.</v>
          </cell>
          <cell r="F181" t="str">
            <v xml:space="preserve">rectoria@uniciencia.edu.co, secretaria.general@uniciencia.edu.co </v>
          </cell>
          <cell r="G181" t="str">
            <v xml:space="preserve"> 3220055/6/7/8  Rectoria: 3172267</v>
          </cell>
          <cell r="H181" t="str">
            <v>Diego Fernando Otero Prada</v>
          </cell>
          <cell r="I181" t="str">
            <v>NO OFICIAL - CORPORACION</v>
          </cell>
          <cell r="J181" t="str">
            <v>I.U./E.T</v>
          </cell>
        </row>
        <row r="182">
          <cell r="A182">
            <v>2832</v>
          </cell>
          <cell r="B182" t="str">
            <v>UNIVERSIDAD DE SANTANDER - UDES</v>
          </cell>
          <cell r="C182" t="str">
            <v>Calle 70  55-210 Lagos del Cacique</v>
          </cell>
          <cell r="D182" t="str">
            <v>SANTANDER</v>
          </cell>
          <cell r="E182" t="str">
            <v>BUCARAMANGA</v>
          </cell>
          <cell r="F182" t="str">
            <v xml:space="preserve">rectoria@udes.edu.co, </v>
          </cell>
          <cell r="G182" t="str">
            <v>(077)  6434977, 6516500, 6318178</v>
          </cell>
          <cell r="H182" t="str">
            <v>Jaime de Jesús Restrepo Cuartas</v>
          </cell>
          <cell r="I182" t="str">
            <v>NO OFICIAL - CORPORACION</v>
          </cell>
          <cell r="J182" t="str">
            <v>U</v>
          </cell>
        </row>
        <row r="183">
          <cell r="A183">
            <v>2833</v>
          </cell>
          <cell r="B183" t="str">
            <v>CORPORACION UNIVERSITARIA REMINGTON</v>
          </cell>
          <cell r="C183" t="str">
            <v>Calle 51 51-27, Edificio Coltabaco, Torre 1</v>
          </cell>
          <cell r="D183" t="str">
            <v>ANTIOQUIA</v>
          </cell>
          <cell r="E183" t="str">
            <v>MEDELLIN</v>
          </cell>
          <cell r="F183" t="str">
            <v xml:space="preserve"> amaya@uniremington.edu.co, presidente@uniremington.edu.co </v>
          </cell>
          <cell r="G183" t="str">
            <v>(074)    5111000, 5132100</v>
          </cell>
          <cell r="H183" t="str">
            <v>Arcadio Maya Elejalde</v>
          </cell>
          <cell r="I183" t="str">
            <v>NO OFICIAL - CORPORACION</v>
          </cell>
          <cell r="J183" t="str">
            <v>I.U./E.T</v>
          </cell>
        </row>
        <row r="184">
          <cell r="A184">
            <v>2834</v>
          </cell>
          <cell r="B184" t="str">
            <v>UNIVERSITARIA AGUSTINIANA- UNIAGUSTINIANA</v>
          </cell>
          <cell r="C184" t="str">
            <v>Av Ciudad de Cali  11B-95</v>
          </cell>
          <cell r="D184" t="str">
            <v>BOGOTÁ D.C.</v>
          </cell>
          <cell r="E184" t="str">
            <v>BOGOTÁ D.C.</v>
          </cell>
          <cell r="F184" t="str">
            <v>rectoria@uniagustiniana.edu.co, pcarlos1840@hotmail.com</v>
          </cell>
          <cell r="G184">
            <v>4193200</v>
          </cell>
          <cell r="H184" t="str">
            <v>Carlos Alberto Villabona Vargas</v>
          </cell>
          <cell r="I184" t="str">
            <v>NO OFICIAL - CORPORACION</v>
          </cell>
          <cell r="J184" t="str">
            <v>I.U./E.T</v>
          </cell>
        </row>
        <row r="185">
          <cell r="A185">
            <v>2836</v>
          </cell>
          <cell r="B185" t="str">
            <v>CORPORACION UNIVERSITARIA EMPRESARIAL DE SALAMANCA</v>
          </cell>
          <cell r="C185" t="str">
            <v>Carrera 50  79 - 155</v>
          </cell>
          <cell r="D185" t="str">
            <v>ATLANTICO</v>
          </cell>
          <cell r="E185" t="str">
            <v>BARRANQUILLA</v>
          </cell>
          <cell r="F185" t="str">
            <v xml:space="preserve">rectoria@cues.edu.co, asesorpresidencia@cues.edu.co </v>
          </cell>
          <cell r="G185" t="str">
            <v>(075)  3681013, 3603902, 3604043, 3606585, 3607982, 3604647</v>
          </cell>
          <cell r="H185" t="str">
            <v>Dilia Cervantes Pérez</v>
          </cell>
          <cell r="I185" t="str">
            <v>NO OFICIAL - CORPORACION</v>
          </cell>
          <cell r="J185" t="str">
            <v>I.U./E.T</v>
          </cell>
        </row>
        <row r="186">
          <cell r="A186">
            <v>2837</v>
          </cell>
          <cell r="B186" t="str">
            <v>CORPORACION UNIVERSITARIA REPUBLICANA</v>
          </cell>
          <cell r="C186" t="str">
            <v>Carrera 7  19-38</v>
          </cell>
          <cell r="D186" t="str">
            <v>BOGOTÁ D.C.</v>
          </cell>
          <cell r="E186" t="str">
            <v>BOGOTÁ D.C.</v>
          </cell>
          <cell r="F186" t="str">
            <v>rectoria@urepublicana.edu.co,  planeacion@urepublicana.edu.co</v>
          </cell>
          <cell r="G186" t="str">
            <v>2862384,  Rectoria:3413736</v>
          </cell>
          <cell r="H186" t="str">
            <v>Gustavo Adolfo Tellez Fandiño</v>
          </cell>
          <cell r="I186" t="str">
            <v>NO OFICIAL - CORPORACION</v>
          </cell>
          <cell r="J186" t="str">
            <v>I.U./E.T</v>
          </cell>
        </row>
        <row r="187">
          <cell r="A187">
            <v>2838</v>
          </cell>
          <cell r="B187" t="str">
            <v>CORPORACION COLEGIATURA COLOMBIANA</v>
          </cell>
          <cell r="C187" t="str">
            <v>Km 7. Vía Las Palmas</v>
          </cell>
          <cell r="D187" t="str">
            <v>ANTIOQUIA</v>
          </cell>
          <cell r="E187" t="str">
            <v>MEDELLIN</v>
          </cell>
          <cell r="F187" t="str">
            <v>sgeneral@colegiatura.edu.co, rectoria@colegiatura.edu.co,</v>
          </cell>
          <cell r="G187" t="str">
            <v>(074)  3547120</v>
          </cell>
          <cell r="H187" t="str">
            <v>Julio Armando Salleg Taboada</v>
          </cell>
          <cell r="I187" t="str">
            <v>NO OFICIAL - CORPORACION</v>
          </cell>
          <cell r="J187" t="str">
            <v>I.U./E.T</v>
          </cell>
        </row>
        <row r="188">
          <cell r="A188">
            <v>2840</v>
          </cell>
          <cell r="B188" t="str">
            <v>CORPORACION UNIVERSITARIA EMPRESARIAL ALEXANDER VON HUMBOLDT - C.U.E.</v>
          </cell>
          <cell r="C188" t="str">
            <v>Avenida Bolivar 1-189</v>
          </cell>
          <cell r="D188" t="str">
            <v>QUINDIO</v>
          </cell>
          <cell r="E188" t="str">
            <v>ARMENIA</v>
          </cell>
          <cell r="F188" t="str">
            <v>carango@cue.edu.co, djaramillo@cue.edu.co, uempresarial@cue.edu.co</v>
          </cell>
          <cell r="G188" t="str">
            <v>(076)  7450025</v>
          </cell>
          <cell r="H188" t="str">
            <v xml:space="preserve">Diego Fernando Jaramillo López </v>
          </cell>
          <cell r="I188" t="str">
            <v>NO OFICIAL - CORPORACION</v>
          </cell>
          <cell r="J188" t="str">
            <v>I.U./E.T</v>
          </cell>
        </row>
        <row r="189">
          <cell r="A189">
            <v>2841</v>
          </cell>
          <cell r="B189" t="str">
            <v>CORPORACION UNIVERSITARIA MINUTO DE DIOS -UNIMINUTO-</v>
          </cell>
          <cell r="C189" t="str">
            <v>Carrera 45  22 D - 25</v>
          </cell>
          <cell r="D189" t="str">
            <v>ANTIOQUIA</v>
          </cell>
          <cell r="E189" t="str">
            <v>BELLO</v>
          </cell>
          <cell r="F189" t="str">
            <v>hobando@uniminuto.edu, rectorgeneral@uniminuto.edu.co</v>
          </cell>
          <cell r="G189" t="str">
            <v xml:space="preserve">(074) 4669200,  4623131, 4626219, </v>
          </cell>
          <cell r="H189" t="str">
            <v>Harold de Jesús Castilla Devoz</v>
          </cell>
          <cell r="I189" t="str">
            <v>NO OFICIAL - CORPORACION</v>
          </cell>
          <cell r="J189" t="str">
            <v>I.U./E.T</v>
          </cell>
        </row>
        <row r="190">
          <cell r="A190">
            <v>2842</v>
          </cell>
          <cell r="B190" t="str">
            <v>CORPORACION UNIVERSITARIA REFORMADA - CUR -</v>
          </cell>
          <cell r="C190" t="str">
            <v>Carrera 38 74-179</v>
          </cell>
          <cell r="D190" t="str">
            <v>ATLANTICO</v>
          </cell>
          <cell r="E190" t="str">
            <v>BARRANQUILLA</v>
          </cell>
          <cell r="F190" t="str">
            <v>rector@unireformada.edu.co, sec-general@unireformada.edu.co</v>
          </cell>
          <cell r="G190" t="str">
            <v>(075)  3680130 3603678</v>
          </cell>
          <cell r="H190" t="str">
            <v>Helis Hernan Barraza Diaz</v>
          </cell>
          <cell r="I190" t="str">
            <v>NO OFICIAL - CORPORACION</v>
          </cell>
          <cell r="J190" t="str">
            <v>I.U./E.T</v>
          </cell>
        </row>
        <row r="191">
          <cell r="A191">
            <v>2847</v>
          </cell>
          <cell r="B191" t="str">
            <v>CORPORACION UNIVERSIDAD DE INVESTIGACION Y DESARROLLO - UDI</v>
          </cell>
          <cell r="C191" t="str">
            <v>Calle  9  23-55</v>
          </cell>
          <cell r="D191" t="str">
            <v>SANTANDER</v>
          </cell>
          <cell r="E191" t="str">
            <v>BUCARAMANGA</v>
          </cell>
          <cell r="F191" t="str">
            <v>rector@udi.edu.co, admisiones@udi.edu.co,</v>
          </cell>
          <cell r="G191" t="str">
            <v>(077)  6352525, 6321749</v>
          </cell>
          <cell r="H191" t="str">
            <v xml:space="preserve">Jairo Castro Castro </v>
          </cell>
          <cell r="I191" t="str">
            <v>NO OFICIAL - CORPORACION</v>
          </cell>
          <cell r="J191" t="str">
            <v>U</v>
          </cell>
        </row>
        <row r="192">
          <cell r="A192">
            <v>2848</v>
          </cell>
          <cell r="B192" t="str">
            <v>CORPORACION UNIVERSITARIA  UNITEC</v>
          </cell>
          <cell r="C192" t="str">
            <v>Calle 76  12-58</v>
          </cell>
          <cell r="D192" t="str">
            <v>BOGOTÁ D.C.</v>
          </cell>
          <cell r="E192" t="str">
            <v>BOGOTÁ D.C.</v>
          </cell>
          <cell r="F192" t="str">
            <v xml:space="preserve">carlos.aparicio@unitec.edu.co, marta.parra@unitec.edu.co </v>
          </cell>
          <cell r="G192">
            <v>7434343</v>
          </cell>
          <cell r="H192" t="str">
            <v>Carlos Alfonso Aparicio Gómez</v>
          </cell>
          <cell r="I192" t="str">
            <v>NO OFICIAL - CORPORACION</v>
          </cell>
          <cell r="J192" t="str">
            <v>I.U./E.T</v>
          </cell>
        </row>
        <row r="193">
          <cell r="A193">
            <v>2849</v>
          </cell>
          <cell r="B193" t="str">
            <v>CORPORACION UNIVERSITARIA AUTONOMA DEL CAUCA</v>
          </cell>
          <cell r="C193" t="str">
            <v>Calle 5  3-85</v>
          </cell>
          <cell r="D193" t="str">
            <v>CAUCA</v>
          </cell>
          <cell r="E193" t="str">
            <v>POPAYAN</v>
          </cell>
          <cell r="F193" t="str">
            <v>rectoria@uniautonoma.edu.co, rlegal@uniautonoma.edu.co, uniautonoma@uniautonoma.edu.co</v>
          </cell>
          <cell r="G193" t="str">
            <v>(072)  8213000,  rectoria:8241228</v>
          </cell>
          <cell r="H193" t="str">
            <v>Diana Paola Sáenz Castro</v>
          </cell>
          <cell r="I193" t="str">
            <v>NO OFICIAL - CORPORACION</v>
          </cell>
          <cell r="J193" t="str">
            <v>I.U./E.T</v>
          </cell>
        </row>
        <row r="194">
          <cell r="A194">
            <v>2850</v>
          </cell>
          <cell r="B194" t="str">
            <v>CORPORACION UNIVERSITARIA ANTONIO JOSE DE SUCRE - CORPOSUCRE</v>
          </cell>
          <cell r="C194" t="str">
            <v>Carrera 21 25-59 La María</v>
          </cell>
          <cell r="D194" t="str">
            <v>SUCRE</v>
          </cell>
          <cell r="E194" t="str">
            <v>SINCELEJO</v>
          </cell>
          <cell r="F194" t="str">
            <v>rectoria@corposucre.edu.co, contacto@corposucre.edu.co</v>
          </cell>
          <cell r="G194" t="str">
            <v>2812282 2810315</v>
          </cell>
          <cell r="H194" t="str">
            <v>Amaury Nicolás Vélez Trujillo</v>
          </cell>
          <cell r="I194" t="str">
            <v>NO OFICIAL - CORPORACION</v>
          </cell>
          <cell r="J194" t="str">
            <v>I.U./E.T</v>
          </cell>
        </row>
        <row r="195">
          <cell r="A195">
            <v>2901</v>
          </cell>
          <cell r="B195" t="str">
            <v>ESCUELA DE INTELIGENCIA Y CONTRAINTELIGENCIA BRIGADIER GENERAL RICARDO CHARRY SOLANO</v>
          </cell>
          <cell r="C195" t="str">
            <v>Carrera 8a 101 - 33</v>
          </cell>
          <cell r="D195" t="str">
            <v>BOGOTÁ D.C.</v>
          </cell>
          <cell r="E195" t="str">
            <v>BOGOTÁ D.C.</v>
          </cell>
          <cell r="F195" t="str">
            <v>esicidirector@gmail.com , secretaria@esici.edu.co</v>
          </cell>
          <cell r="G195" t="str">
            <v>6017515/19/20/22</v>
          </cell>
          <cell r="H195" t="str">
            <v>Tito Nelson Gonzalez Cepeda</v>
          </cell>
          <cell r="I195" t="str">
            <v>REGIMEN ESPECIAL</v>
          </cell>
          <cell r="J195" t="str">
            <v>I.U./E.T</v>
          </cell>
        </row>
        <row r="196">
          <cell r="A196">
            <v>2902</v>
          </cell>
          <cell r="B196" t="str">
            <v>ESCUELA DE LOGISTICA</v>
          </cell>
          <cell r="C196" t="str">
            <v>Calle 11 Sur  12-95 Este San Cristóbal Sur</v>
          </cell>
          <cell r="D196" t="str">
            <v>BOGOTÁ D.C.</v>
          </cell>
          <cell r="E196" t="str">
            <v>BOGOTÁ D.C.</v>
          </cell>
          <cell r="F196" t="str">
            <v xml:space="preserve">calidad@escueladelogistica.edu.co, eslog@ejercito.mil.co,   </v>
          </cell>
          <cell r="G196">
            <v>2803486</v>
          </cell>
          <cell r="H196" t="str">
            <v>Ivan Mauricio González Zapata</v>
          </cell>
          <cell r="I196" t="str">
            <v>REGIMEN ESPECIAL</v>
          </cell>
          <cell r="J196" t="str">
            <v>I.U./E.T</v>
          </cell>
        </row>
        <row r="197">
          <cell r="A197">
            <v>2903</v>
          </cell>
          <cell r="B197" t="str">
            <v>ESCUELA DE COMUNICACIONES</v>
          </cell>
          <cell r="C197" t="str">
            <v>Calle 5  15-00</v>
          </cell>
          <cell r="D197" t="str">
            <v>CUNDINAMARCA</v>
          </cell>
          <cell r="E197" t="str">
            <v>FACATATIVA</v>
          </cell>
          <cell r="F197" t="str">
            <v xml:space="preserve">escom@ejercito.mil.co, oscarortiz75@gmail.com </v>
          </cell>
          <cell r="G197" t="str">
            <v>(091)  8422020</v>
          </cell>
          <cell r="H197" t="str">
            <v>Oscar Mauricio Ortiz Guzman</v>
          </cell>
          <cell r="I197" t="str">
            <v>REGIMEN ESPECIAL</v>
          </cell>
          <cell r="J197" t="str">
            <v>I.U./E.T</v>
          </cell>
        </row>
        <row r="198">
          <cell r="A198">
            <v>2904</v>
          </cell>
          <cell r="B198" t="str">
            <v>ESCUELA SUPERIOR DE GUERRA GENERAL RAFAEL REYES PRIETO</v>
          </cell>
          <cell r="C198" t="str">
            <v>Carrera 11 102-50</v>
          </cell>
          <cell r="D198" t="str">
            <v>BOGOTÁ D.C.</v>
          </cell>
          <cell r="E198" t="str">
            <v>BOGOTÁ D.C.</v>
          </cell>
          <cell r="F198" t="str">
            <v>deapa@esdegue.mil.co</v>
          </cell>
          <cell r="G198" t="str">
            <v>6204066 ext 4019 dir 6208162</v>
          </cell>
          <cell r="H198" t="str">
            <v>Francisco Javier Cruz Ricci</v>
          </cell>
          <cell r="I198" t="str">
            <v>REGIMEN ESPECIAL</v>
          </cell>
          <cell r="J198" t="str">
            <v>I.U./E.T</v>
          </cell>
        </row>
        <row r="199">
          <cell r="A199">
            <v>2905</v>
          </cell>
          <cell r="B199" t="str">
            <v>CENTRO DE EDUCACION MILITAR</v>
          </cell>
          <cell r="C199" t="str">
            <v>Calle 102 7-80</v>
          </cell>
          <cell r="D199" t="str">
            <v>BOGOTÁ D.C.</v>
          </cell>
          <cell r="E199" t="str">
            <v>BOGOTÁ D.C.</v>
          </cell>
          <cell r="G199">
            <v>6204998</v>
          </cell>
          <cell r="H199" t="str">
            <v>Marcos Evangelista Pinto Lizarazo</v>
          </cell>
          <cell r="I199" t="str">
            <v>REGIMEN ESPECIAL</v>
          </cell>
          <cell r="J199" t="str">
            <v>I.U./E.T</v>
          </cell>
        </row>
        <row r="200">
          <cell r="A200">
            <v>2906</v>
          </cell>
          <cell r="B200" t="str">
            <v>ESCUELA DE POSTGRADOS DE LA FUERZA AEREA COLOMBIANA CAPITAN JOSE EDMUNDO SANDOVAL-EPFAC.</v>
          </cell>
          <cell r="C200" t="str">
            <v>Carrera  11  102 - 50, Edificio ESDEGUE, Of. 412</v>
          </cell>
          <cell r="D200" t="str">
            <v>BOGOTÁ D.C.</v>
          </cell>
          <cell r="E200" t="str">
            <v>BOGOTÁ D.C.</v>
          </cell>
          <cell r="F200" t="str">
            <v>gerber.alzate@ima.edu.co</v>
          </cell>
          <cell r="G200" t="str">
            <v xml:space="preserve"> 6206518, 6204066 ext. 4010, 6378927</v>
          </cell>
          <cell r="H200" t="str">
            <v>Javier Neira Peraza</v>
          </cell>
          <cell r="I200" t="str">
            <v>REGIMEN ESPECIAL</v>
          </cell>
          <cell r="J200" t="str">
            <v>I.U./E.T</v>
          </cell>
        </row>
        <row r="201">
          <cell r="A201">
            <v>3102</v>
          </cell>
          <cell r="B201" t="str">
            <v>INSTITUTO SUPERIOR DE EDUCACION RURAL-ISER-</v>
          </cell>
          <cell r="C201" t="str">
            <v>Calle 8  8-155</v>
          </cell>
          <cell r="D201" t="str">
            <v>NORTE SANTANDER</v>
          </cell>
          <cell r="E201" t="str">
            <v>PAMPLONA</v>
          </cell>
          <cell r="F201" t="str">
            <v xml:space="preserve">rectoria@iser.edu.co, iserpam@iser.edu.co  </v>
          </cell>
          <cell r="G201" t="str">
            <v>(097)  5682597, 5682578, 5680925</v>
          </cell>
          <cell r="H201" t="str">
            <v>Ludy Esperanza Carrillo Candelo</v>
          </cell>
          <cell r="I201" t="str">
            <v>OFICIAL DEPARTAMENTAL</v>
          </cell>
          <cell r="J201" t="str">
            <v>I.T.</v>
          </cell>
        </row>
        <row r="202">
          <cell r="A202">
            <v>3103</v>
          </cell>
          <cell r="B202" t="str">
            <v>COLEGIO MAYOR DE BOLIVAR</v>
          </cell>
          <cell r="C202" t="str">
            <v>Calle de la Factoria  35-95</v>
          </cell>
          <cell r="D202" t="str">
            <v>BOLIVAR</v>
          </cell>
          <cell r="E202" t="str">
            <v>CARTAGENA</v>
          </cell>
          <cell r="F202" t="str">
            <v xml:space="preserve">carmenalvarado@colmayorbolivar.edu.co, laguas@colmayorbolivar.edu.co, colmayorbolivar@edu.co,  </v>
          </cell>
          <cell r="G202" t="str">
            <v>(095)   6644060, 6600628</v>
          </cell>
          <cell r="H202" t="str">
            <v>Carmen Estela Alvarado Utria</v>
          </cell>
          <cell r="I202" t="str">
            <v>OFICIAL MUNICIPAL</v>
          </cell>
          <cell r="J202" t="str">
            <v>I.T.</v>
          </cell>
        </row>
        <row r="203">
          <cell r="A203">
            <v>3104</v>
          </cell>
          <cell r="B203" t="str">
            <v>COLEGIO MAYOR DEL CAUCA</v>
          </cell>
          <cell r="C203" t="str">
            <v xml:space="preserve">Carrera 5 5-40 </v>
          </cell>
          <cell r="D203" t="str">
            <v>CAUCA</v>
          </cell>
          <cell r="E203" t="str">
            <v>POPAYAN</v>
          </cell>
          <cell r="F203" t="str">
            <v>rectoria@unimayor.edu.co, institucional@unimayor.edu.co</v>
          </cell>
          <cell r="G203" t="str">
            <v>(092)  8241109, 8244580, 8240562</v>
          </cell>
          <cell r="H203" t="str">
            <v>Hector Sánchez Collazos</v>
          </cell>
          <cell r="I203" t="str">
            <v>OFICIAL DEPARTAMENTAL</v>
          </cell>
          <cell r="J203" t="str">
            <v>I.U./E.T</v>
          </cell>
        </row>
        <row r="204">
          <cell r="A204">
            <v>3107</v>
          </cell>
          <cell r="B204" t="str">
            <v>INSTITUCION  UNIVERSITARIA PASCUAL BRAVO</v>
          </cell>
          <cell r="C204" t="str">
            <v>Calle 73 73A-226 Robledo Pilarica</v>
          </cell>
          <cell r="D204" t="str">
            <v>ANTIOQUIA</v>
          </cell>
          <cell r="E204" t="str">
            <v>MEDELLIN</v>
          </cell>
          <cell r="F204" t="str">
            <v xml:space="preserve">rectoria@pascualbravo.edu.co,  secretaria@pascualbravo.edu.co, planeacion@pascualbravo.edu.co,  </v>
          </cell>
          <cell r="G204" t="str">
            <v>(094)  4480520- 2340400</v>
          </cell>
          <cell r="H204" t="str">
            <v>Juan Pablo Arboleda Gaviria</v>
          </cell>
          <cell r="I204" t="str">
            <v>OFICIAL MUNICIPAL</v>
          </cell>
          <cell r="J204" t="str">
            <v>I.U./E.T</v>
          </cell>
        </row>
        <row r="205">
          <cell r="A205">
            <v>3114</v>
          </cell>
          <cell r="B205" t="str">
            <v>ESCUELA NAVAL DE SUBOFICIALES"ARC"BARRANQUILLA</v>
          </cell>
          <cell r="C205" t="str">
            <v>Barrio Modelo, Vía 40 Calle 58 Esquina</v>
          </cell>
          <cell r="D205" t="str">
            <v>ATLANTICO</v>
          </cell>
          <cell r="E205" t="str">
            <v>BARRANQUILLA</v>
          </cell>
          <cell r="F205" t="str">
            <v xml:space="preserve"> juan.ricardo@armada.mil.co, juan.pallares@armada.mil.co</v>
          </cell>
          <cell r="G205" t="str">
            <v>(095) 3615900 ext.5188</v>
          </cell>
          <cell r="H205" t="str">
            <v>Juan Ricardo Rozo Obregón</v>
          </cell>
          <cell r="I205" t="str">
            <v>REGIMEN ESPECIAL</v>
          </cell>
          <cell r="J205" t="str">
            <v>I.T.</v>
          </cell>
        </row>
        <row r="206">
          <cell r="A206">
            <v>3115</v>
          </cell>
          <cell r="B206" t="str">
            <v>INSTITUTO TECNOLOGICO DEL PUTUMAYO</v>
          </cell>
          <cell r="C206" t="str">
            <v>Barrio Luis Carlos Galán</v>
          </cell>
          <cell r="D206" t="str">
            <v>PUTUMAYO</v>
          </cell>
          <cell r="E206" t="str">
            <v>MOCOA</v>
          </cell>
          <cell r="F206" t="str">
            <v>itputumayo@itp.edu.co</v>
          </cell>
          <cell r="G206" t="str">
            <v>(098)  4296105, 4296639</v>
          </cell>
          <cell r="H206" t="str">
            <v>Marisol González Ossa</v>
          </cell>
          <cell r="I206" t="str">
            <v>OFICIAL DEPARTAMENTAL</v>
          </cell>
          <cell r="J206" t="str">
            <v>I.T.</v>
          </cell>
        </row>
        <row r="207">
          <cell r="A207">
            <v>3116</v>
          </cell>
          <cell r="B207" t="str">
            <v>INSTITUTO TECNOLOGICO DEL PUTUMAYO</v>
          </cell>
          <cell r="C207" t="str">
            <v>Via Canal C Granja Versalles, Recibo correspondencia: Barrio Luis Carlos Galán en Mocoa - Putumayo</v>
          </cell>
          <cell r="D207" t="str">
            <v>PUTUMAYO</v>
          </cell>
          <cell r="E207" t="str">
            <v>SIBUNDOY</v>
          </cell>
          <cell r="F207" t="str">
            <v>itputumayo@itp.edu.co</v>
          </cell>
          <cell r="G207" t="str">
            <v>(078)  4260437, 4296105</v>
          </cell>
          <cell r="H207" t="str">
            <v>Marisol González Ossa</v>
          </cell>
          <cell r="I207" t="str">
            <v>OFICIAL DEPARTAMENTAL</v>
          </cell>
          <cell r="J207" t="str">
            <v>I.T.</v>
          </cell>
        </row>
        <row r="208">
          <cell r="A208">
            <v>3117</v>
          </cell>
          <cell r="B208" t="str">
            <v>INSTITUCION UNIVERSITARIA ITSA</v>
          </cell>
          <cell r="C208" t="str">
            <v>Calle 18 39-100</v>
          </cell>
          <cell r="D208" t="str">
            <v>ATLANTICO</v>
          </cell>
          <cell r="E208" t="str">
            <v>SOLEDAD</v>
          </cell>
          <cell r="F208" t="str">
            <v>em_zapata@itsa.edu.co</v>
          </cell>
          <cell r="G208" t="str">
            <v>(095)  3745911, 3746869 Rectoría:3750915</v>
          </cell>
          <cell r="H208" t="str">
            <v>Emilio Armando Zapata</v>
          </cell>
          <cell r="I208" t="str">
            <v>OFICIAL MUNICIPAL</v>
          </cell>
          <cell r="J208" t="str">
            <v>I.U./E.T</v>
          </cell>
        </row>
        <row r="209">
          <cell r="A209">
            <v>3201</v>
          </cell>
          <cell r="B209" t="str">
            <v>UNIDADES TECNOLOGICAS DE SANTANDER</v>
          </cell>
          <cell r="C209" t="str">
            <v>Calle de los Estudiantes  9 - 82,  Ciudadela Real de Minas</v>
          </cell>
          <cell r="D209" t="str">
            <v>SANTANDER</v>
          </cell>
          <cell r="E209" t="str">
            <v>BUCARAMANGA</v>
          </cell>
          <cell r="F209" t="str">
            <v xml:space="preserve">secretariageneral@uts.edu.co, rectoria@uts.edu.co, uts@uts.edu.co,  </v>
          </cell>
          <cell r="G209" t="str">
            <v>(097)  6413000, 6413264, 6412173 . (097) 6917700, ext 1336, 1301</v>
          </cell>
          <cell r="H209" t="str">
            <v>Omar Lengerke Pérez</v>
          </cell>
          <cell r="I209" t="str">
            <v>OFICIAL DEPARTAMENTAL</v>
          </cell>
          <cell r="J209" t="str">
            <v>I.T.</v>
          </cell>
        </row>
        <row r="210">
          <cell r="A210">
            <v>3204</v>
          </cell>
          <cell r="B210" t="str">
            <v>TECNOLOGICO DE ANTIOQUIA</v>
          </cell>
          <cell r="C210" t="str">
            <v>Calle 78B  72A-220</v>
          </cell>
          <cell r="D210" t="str">
            <v>ANTIOQUIA</v>
          </cell>
          <cell r="E210" t="str">
            <v>MEDELLIN</v>
          </cell>
          <cell r="F210" t="str">
            <v xml:space="preserve">rectoria@tdea.edu.co, tecnologico@tdea.edu.co,  </v>
          </cell>
          <cell r="G210" t="str">
            <v>(094)  4443700 4547001</v>
          </cell>
          <cell r="H210" t="str">
            <v>Lorenzo Portocarrero Sierra</v>
          </cell>
          <cell r="I210" t="str">
            <v>OFICIAL DEPARTAMENTAL</v>
          </cell>
          <cell r="J210" t="str">
            <v>I.U./E.T</v>
          </cell>
        </row>
        <row r="211">
          <cell r="A211">
            <v>3301</v>
          </cell>
          <cell r="B211" t="str">
            <v>INSTITUCION UNIVERSITARIA ANTONIO JOSE CAMACHO - UNIAJC</v>
          </cell>
          <cell r="C211" t="str">
            <v xml:space="preserve"> Av. 6ª 28N-102 Barrio San Vicente</v>
          </cell>
          <cell r="D211" t="str">
            <v>VALLE</v>
          </cell>
          <cell r="E211" t="str">
            <v>CALI</v>
          </cell>
          <cell r="F211" t="str">
            <v xml:space="preserve">iuhlig@admon.uniajc.edu.co </v>
          </cell>
          <cell r="G211" t="str">
            <v>(092)  6652828</v>
          </cell>
          <cell r="H211" t="str">
            <v>Hugo Alberto González López</v>
          </cell>
          <cell r="I211" t="str">
            <v>OFICIAL MUNICIPAL</v>
          </cell>
          <cell r="J211" t="str">
            <v>I.U./E.T</v>
          </cell>
        </row>
        <row r="212">
          <cell r="A212">
            <v>3302</v>
          </cell>
          <cell r="B212" t="str">
            <v>INSTITUTO TECNOLOGICO METROPOLITANO</v>
          </cell>
          <cell r="C212" t="str">
            <v>Calle 73  76A-354 Vía al Volador</v>
          </cell>
          <cell r="D212" t="str">
            <v>ANTIOQUIA</v>
          </cell>
          <cell r="E212" t="str">
            <v>MEDELLIN</v>
          </cell>
          <cell r="F212" t="str">
            <v xml:space="preserve"> lilianacano@itm.edu.co</v>
          </cell>
          <cell r="G212" t="str">
            <v>(094)  4405100, 4405170, 4405107</v>
          </cell>
          <cell r="H212" t="str">
            <v>María Victoria Mejia Orozco</v>
          </cell>
          <cell r="I212" t="str">
            <v>OFICIAL MUNICIPAL</v>
          </cell>
          <cell r="J212" t="str">
            <v>I.U./E.T</v>
          </cell>
        </row>
        <row r="213">
          <cell r="A213">
            <v>3303</v>
          </cell>
          <cell r="B213" t="str">
            <v>ESCUELA SUPERIOR TECNOLOGICA  DE ARTES DEBORA ARANGO</v>
          </cell>
          <cell r="C213" t="str">
            <v>Calle 39 Sur  39-08</v>
          </cell>
          <cell r="D213" t="str">
            <v>ANTIOQUIA</v>
          </cell>
          <cell r="E213" t="str">
            <v>ENVIGADO</v>
          </cell>
          <cell r="F213" t="str">
            <v>rectoria@deboraarango.edu.co, secretaria.general@deboraarango.edu.co</v>
          </cell>
          <cell r="G213" t="str">
            <v>(4)  4480381, 3330381 ext 106 -3027899</v>
          </cell>
          <cell r="H213" t="str">
            <v>Juan Carlos Mejía Giraldo</v>
          </cell>
          <cell r="I213" t="str">
            <v>OFICIAL MUNICIPAL</v>
          </cell>
          <cell r="J213" t="str">
            <v>I.T.</v>
          </cell>
        </row>
        <row r="214">
          <cell r="A214">
            <v>3702</v>
          </cell>
          <cell r="B214" t="str">
            <v>FUNDACION TECNOLOGICA AUTONOMA DE BOGOTA-FABA-</v>
          </cell>
          <cell r="C214" t="str">
            <v>Carrera 14   80 - 35</v>
          </cell>
          <cell r="D214" t="str">
            <v>BOGOTÁ D.C.</v>
          </cell>
          <cell r="E214" t="str">
            <v>BOGOTÁ D.C.</v>
          </cell>
          <cell r="F214" t="str">
            <v>rectoria@faba.edu.co</v>
          </cell>
          <cell r="G214" t="str">
            <v>6913862, 6913981, 6914004</v>
          </cell>
          <cell r="H214" t="str">
            <v>Reimundo Jesús Llanes Pelegrin</v>
          </cell>
          <cell r="I214" t="str">
            <v>NO OFICIAL - FUNDACION</v>
          </cell>
          <cell r="J214" t="str">
            <v>I.T.</v>
          </cell>
        </row>
        <row r="215">
          <cell r="A215">
            <v>3703</v>
          </cell>
          <cell r="B215" t="str">
            <v>INSTITUCION UNIVERSITARIA ESCOLME</v>
          </cell>
          <cell r="C215" t="str">
            <v>Calle 50 40-39</v>
          </cell>
          <cell r="D215" t="str">
            <v>ANTIOQUIA</v>
          </cell>
          <cell r="E215" t="str">
            <v>MEDELLIN</v>
          </cell>
          <cell r="F215" t="str">
            <v xml:space="preserve"> rector@escolme.edu.co, cprisco@escolme.edu.co </v>
          </cell>
          <cell r="G215" t="str">
            <v>(074)  2161700, 2173974</v>
          </cell>
          <cell r="H215" t="str">
            <v>Mauricio Guzmán Vélez</v>
          </cell>
          <cell r="I215" t="str">
            <v>NO OFICIAL - FUNDACION</v>
          </cell>
          <cell r="J215" t="str">
            <v>I.U./E.T</v>
          </cell>
        </row>
        <row r="216">
          <cell r="A216">
            <v>3705</v>
          </cell>
          <cell r="B216" t="str">
            <v xml:space="preserve">FUNDACION UNIVERSITARIA TECNOLOGICO COMFENALCO - CARTAGENA      </v>
          </cell>
          <cell r="C216" t="str">
            <v xml:space="preserve">Sede Barrio España Cr 44D  30A - 91  (Rectoría), Sede Zaragocilla Calle 30  30B-41 El Cairo
</v>
          </cell>
          <cell r="D216" t="str">
            <v>BOLIVAR</v>
          </cell>
          <cell r="E216" t="str">
            <v>CARTAGENA</v>
          </cell>
          <cell r="F216" t="str">
            <v>tecno@tecnologicocomfenalco.edu.co</v>
          </cell>
          <cell r="G216" t="str">
            <v>(075) Sede España 6690754 - PBX 6723700 , Sede Zaragacilla Conmutador 6725290 -91</v>
          </cell>
          <cell r="H216" t="str">
            <v>Mauricio Ricardo Ruiz</v>
          </cell>
          <cell r="I216" t="str">
            <v>NO OFICIAL - FUNDACION</v>
          </cell>
          <cell r="J216" t="str">
            <v>I.U./E.T</v>
          </cell>
        </row>
        <row r="217">
          <cell r="A217">
            <v>3706</v>
          </cell>
          <cell r="B217" t="str">
            <v>FUNDACION CENTRO COLOMBIANO DE ESTUDIOS PROFESIONALES, -F.C.E.C.E.P.</v>
          </cell>
          <cell r="C217" t="str">
            <v>Calle 9B  29A-67 Champagñat</v>
          </cell>
          <cell r="D217" t="str">
            <v>VALLE</v>
          </cell>
          <cell r="E217" t="str">
            <v>CALI</v>
          </cell>
          <cell r="F217" t="str">
            <v xml:space="preserve">jose_iragorri@cecep.edu.co, presidenteCEO@cecep.edu.co </v>
          </cell>
          <cell r="G217" t="str">
            <v>(072)   6856216, 6842424, 6856262</v>
          </cell>
          <cell r="H217" t="str">
            <v>José Fernando Iragorri  López</v>
          </cell>
          <cell r="I217" t="str">
            <v>NO OFICIAL - FUNDACION</v>
          </cell>
          <cell r="J217" t="str">
            <v>I.T.</v>
          </cell>
        </row>
        <row r="218">
          <cell r="A218">
            <v>3710</v>
          </cell>
          <cell r="B218" t="str">
            <v>FUNDACION TECNOLOGICA "ANTONIO DE AREVALO"</v>
          </cell>
          <cell r="C218" t="str">
            <v>Calle del Cuartel 36-54</v>
          </cell>
          <cell r="D218" t="str">
            <v>BOLIVAR</v>
          </cell>
          <cell r="E218" t="str">
            <v>CARTAGENA</v>
          </cell>
          <cell r="F218" t="str">
            <v>tecnar@tecnar.edu.co, amaury.velez@tecnar.edu.co</v>
          </cell>
          <cell r="G218" t="str">
            <v>(075)  6641515, 6648352, 6600671</v>
          </cell>
          <cell r="H218" t="str">
            <v xml:space="preserve">Dionisio Vélez White </v>
          </cell>
          <cell r="I218" t="str">
            <v>NO OFICIAL - FUNDACION</v>
          </cell>
          <cell r="J218" t="str">
            <v>I.T.</v>
          </cell>
        </row>
        <row r="219">
          <cell r="A219">
            <v>3712</v>
          </cell>
          <cell r="B219" t="str">
            <v>FUNDACION CENTRO DE INVESTIGACION DOCENCIA Y CONSULTORIA ADMINISTRATIVA-F-CIDCA-</v>
          </cell>
          <cell r="C219" t="str">
            <v>Calle 61  11-09 (Rectoría), Sede Carrera 18  38-19, Cra. 13 60-44</v>
          </cell>
          <cell r="D219" t="str">
            <v>BOGOTÁ D.C.</v>
          </cell>
          <cell r="E219" t="str">
            <v>BOGOTÁ D.C.</v>
          </cell>
          <cell r="F219" t="str">
            <v>hernangonzalezp@hotmail.com</v>
          </cell>
          <cell r="G219">
            <v>3472927</v>
          </cell>
          <cell r="H219" t="str">
            <v>Hernán Ramón González Pardo</v>
          </cell>
          <cell r="I219" t="str">
            <v>NO OFICIAL - FUNDACION</v>
          </cell>
          <cell r="J219" t="str">
            <v>I.T.</v>
          </cell>
        </row>
        <row r="220">
          <cell r="A220">
            <v>3713</v>
          </cell>
          <cell r="B220" t="str">
            <v>FUNDACION UNIVERSITARIA PARA EL DESARROLLO HUMANO - UNINPAHU</v>
          </cell>
          <cell r="C220" t="str">
            <v>Avenida 39  15-58, Sede Adtiva: Cra 16 39 A-77</v>
          </cell>
          <cell r="D220" t="str">
            <v>BOGOTÁ D.C.</v>
          </cell>
          <cell r="E220" t="str">
            <v>BOGOTÁ D.C.</v>
          </cell>
          <cell r="F220" t="str">
            <v xml:space="preserve">uninpahu@uninpahu.edu.co, jpenaran@uninpahu.edu.co </v>
          </cell>
          <cell r="G220" t="str">
            <v xml:space="preserve"> 3323500, 3323534, 3328584</v>
          </cell>
          <cell r="H220" t="str">
            <v>Jesus Antonio Peñaranda Bautista</v>
          </cell>
          <cell r="I220" t="str">
            <v>NO OFICIAL - FUNDACION</v>
          </cell>
          <cell r="J220" t="str">
            <v>I.U./E.T</v>
          </cell>
        </row>
        <row r="221">
          <cell r="A221">
            <v>3715</v>
          </cell>
          <cell r="B221" t="str">
            <v>FUNDACION TECNOLOGICA AUTONOMA DEL PACIFICO</v>
          </cell>
          <cell r="C221" t="str">
            <v xml:space="preserve"> Av.3 Norte 44-100 Barrio la Merced</v>
          </cell>
          <cell r="D221" t="str">
            <v>VALLE</v>
          </cell>
          <cell r="E221" t="str">
            <v>CALI</v>
          </cell>
          <cell r="F221" t="str">
            <v xml:space="preserve">rectoria@utap.edu.co </v>
          </cell>
          <cell r="G221" t="str">
            <v>(072)6656575/ 6657186/ 6640178 ext. 104-106</v>
          </cell>
          <cell r="H221" t="str">
            <v xml:space="preserve">René Martínez Prieto </v>
          </cell>
          <cell r="I221" t="str">
            <v>NO OFICIAL - FUNDACION</v>
          </cell>
          <cell r="J221" t="str">
            <v>I.T.</v>
          </cell>
        </row>
        <row r="222">
          <cell r="A222">
            <v>3716</v>
          </cell>
          <cell r="B222" t="str">
            <v>TECNOLÓGICA FITEC</v>
          </cell>
          <cell r="C222" t="str">
            <v>Calle 58 32-16 Barrio Conucos</v>
          </cell>
          <cell r="D222" t="str">
            <v>SANTANDER</v>
          </cell>
          <cell r="E222" t="str">
            <v>BUCARAMANGA</v>
          </cell>
          <cell r="F222" t="str">
            <v>manuelogalan956@fitecvirtual.edu.co  fitec@fitec.edu.co,</v>
          </cell>
          <cell r="G222" t="str">
            <v>(077)  6431301, 6437682, 6432617</v>
          </cell>
          <cell r="H222" t="str">
            <v>Fabiola Montero Ojeda</v>
          </cell>
          <cell r="I222" t="str">
            <v>NO OFICIAL - FUNDACION</v>
          </cell>
          <cell r="J222" t="str">
            <v>I.T.</v>
          </cell>
        </row>
        <row r="223">
          <cell r="A223">
            <v>3718</v>
          </cell>
          <cell r="B223" t="str">
            <v>FUNDACION DE ESTUDIOS SUPERIORES COMFANORTE -F.E.S.C.-</v>
          </cell>
          <cell r="C223" t="str">
            <v>Av. 4   15-38 La Playa</v>
          </cell>
          <cell r="D223" t="str">
            <v>NORTE SANTANDER</v>
          </cell>
          <cell r="E223" t="str">
            <v>CUCUTA</v>
          </cell>
          <cell r="F223" t="str">
            <v>rectoria@fesc.edu.co,</v>
          </cell>
          <cell r="G223" t="str">
            <v>(077)  5831383. Rectoría ext. 106</v>
          </cell>
          <cell r="H223" t="str">
            <v>Carmen Cecilia Quero de González</v>
          </cell>
          <cell r="I223" t="str">
            <v>NO OFICIAL - FUNDACION</v>
          </cell>
          <cell r="J223" t="str">
            <v>I.T.</v>
          </cell>
        </row>
        <row r="224">
          <cell r="A224">
            <v>3719</v>
          </cell>
          <cell r="B224" t="str">
            <v>INSTITUCION UNIVERSITARIA LATINA - UNILATINA</v>
          </cell>
          <cell r="C224" t="str">
            <v>Calle 46  3-05</v>
          </cell>
          <cell r="D224" t="str">
            <v>BOGOTÁ D.C.</v>
          </cell>
          <cell r="E224" t="str">
            <v>BOGOTÁ D.C.</v>
          </cell>
          <cell r="F224" t="str">
            <v>rectoria@unilatina.edu.co </v>
          </cell>
          <cell r="G224" t="str">
            <v>5743004, 5737488</v>
          </cell>
          <cell r="H224" t="str">
            <v xml:space="preserve">Nelly Teresa Bautista Moller </v>
          </cell>
          <cell r="I224" t="str">
            <v>NO OFICIAL - FUNDACION</v>
          </cell>
          <cell r="J224" t="str">
            <v>I.U./E.T</v>
          </cell>
        </row>
        <row r="225">
          <cell r="A225">
            <v>3720</v>
          </cell>
          <cell r="B225" t="str">
            <v>FUNDACION UNIVERSITARIA ESUMER</v>
          </cell>
          <cell r="C225" t="str">
            <v>Calle 76  80-126</v>
          </cell>
          <cell r="D225" t="str">
            <v>ANTIOQUIA</v>
          </cell>
          <cell r="E225" t="str">
            <v>MEDELLIN</v>
          </cell>
          <cell r="F225" t="str">
            <v xml:space="preserve">esumer@esumer.edu.co, jsernap@esumer.edu.co, lzapata@esumer.edu.co </v>
          </cell>
          <cell r="G225" t="str">
            <v>(074)  2646011, 2649009, 4222424, 4222522</v>
          </cell>
          <cell r="H225" t="str">
            <v xml:space="preserve">John Romeiro Serna Peláez </v>
          </cell>
          <cell r="I225" t="str">
            <v>NO OFICIAL - FUNDACION</v>
          </cell>
          <cell r="J225" t="str">
            <v>I.U./E.T</v>
          </cell>
        </row>
        <row r="226">
          <cell r="A226">
            <v>3724</v>
          </cell>
          <cell r="B226" t="str">
            <v>FUNDACION TECNOLOGICA DE MADRID</v>
          </cell>
          <cell r="C226" t="str">
            <v>Sede Ppal: Cra 3 4-22  Barrio San Francisco, Madrid- Cundinamarca, Sede Administrativa:  Carrera 17 36-32 Bogotá.</v>
          </cell>
          <cell r="D226" t="str">
            <v>CUNDINAMARCA</v>
          </cell>
          <cell r="E226" t="str">
            <v>MADRID</v>
          </cell>
          <cell r="F226" t="str">
            <v>ygarzon@ftm.edu.co, mgarzon@ftm.edu.co</v>
          </cell>
          <cell r="G226" t="str">
            <v xml:space="preserve"> Sede Administrativa: 7027506 /7027501 /7027455</v>
          </cell>
          <cell r="H226" t="str">
            <v>Yeisson Germán Garzón Díaz</v>
          </cell>
          <cell r="I226" t="str">
            <v>NO OFICIAL - FUNDACION</v>
          </cell>
          <cell r="J226" t="str">
            <v>I.T.</v>
          </cell>
        </row>
        <row r="227">
          <cell r="A227">
            <v>3725</v>
          </cell>
          <cell r="B227" t="str">
            <v>FUNDACION TECNOLOGICA ALBERTO MERANI</v>
          </cell>
          <cell r="C227" t="str">
            <v>Carrera 10  23-32</v>
          </cell>
          <cell r="D227" t="str">
            <v>BOGOTÁ D.C.</v>
          </cell>
          <cell r="E227" t="str">
            <v>BOGOTÁ D.C.</v>
          </cell>
          <cell r="F227" t="str">
            <v>patriciavega@tecnologicamerani.edu.co</v>
          </cell>
          <cell r="G227" t="str">
            <v>7426530- 7426477</v>
          </cell>
          <cell r="H227" t="str">
            <v>Ronald Perez Rodriguez</v>
          </cell>
          <cell r="I227" t="str">
            <v>NO OFICIAL - FUNDACION</v>
          </cell>
          <cell r="J227" t="str">
            <v>I.T.</v>
          </cell>
        </row>
        <row r="228">
          <cell r="A228">
            <v>3801</v>
          </cell>
          <cell r="B228" t="str">
            <v>CORPORACION DE ESTUDIOS TECNOLOGICOS DEL NORTE DEL VALLE</v>
          </cell>
          <cell r="C228" t="str">
            <v>Calle 10  3-95</v>
          </cell>
          <cell r="D228" t="str">
            <v>VALLE</v>
          </cell>
          <cell r="E228" t="str">
            <v>CARTAGO</v>
          </cell>
          <cell r="F228" t="str">
            <v>rector@cotecnova.edu.co</v>
          </cell>
          <cell r="G228" t="str">
            <v>2111804  2134421, 2112545 cel: 3154338604 /05</v>
          </cell>
          <cell r="H228" t="str">
            <v>Leonardo Villamil Gamba</v>
          </cell>
          <cell r="I228" t="str">
            <v>NO OFICIAL - CORPORACION</v>
          </cell>
          <cell r="J228" t="str">
            <v>I.T.</v>
          </cell>
        </row>
        <row r="229">
          <cell r="A229">
            <v>3803</v>
          </cell>
          <cell r="B229" t="str">
            <v>CORPORACION UNIVERSITARIA CENTRO SUPERIOR - UNICUCES</v>
          </cell>
          <cell r="C229" t="str">
            <v>Calle 14 Norte  8 -35 Barrio Granada</v>
          </cell>
          <cell r="D229" t="str">
            <v>VALLE</v>
          </cell>
          <cell r="E229" t="str">
            <v>CALI</v>
          </cell>
          <cell r="F229" t="str">
            <v>rectoria@unicuces.edu.co,</v>
          </cell>
          <cell r="G229" t="str">
            <v>(072)  6677220, 6671140</v>
          </cell>
          <cell r="H229" t="str">
            <v xml:space="preserve">Augusto Narváez Reyes </v>
          </cell>
          <cell r="I229" t="str">
            <v>NO OFICIAL - CORPORACION</v>
          </cell>
          <cell r="J229" t="str">
            <v>I.U./E.T</v>
          </cell>
        </row>
        <row r="230">
          <cell r="A230">
            <v>3805</v>
          </cell>
          <cell r="B230" t="str">
            <v>INSTITUTO DE EDUCACION EMPRESARIAL-IDEE-</v>
          </cell>
          <cell r="C230" t="str">
            <v>Calle 19 Norte 5AN 37, Barrio Versalles</v>
          </cell>
          <cell r="D230" t="str">
            <v>VALLE</v>
          </cell>
          <cell r="E230" t="str">
            <v>CALI</v>
          </cell>
          <cell r="F230" t="str">
            <v>rector@idee.edu.co</v>
          </cell>
          <cell r="G230" t="str">
            <v>(072) 4893450/51</v>
          </cell>
          <cell r="H230" t="str">
            <v>Alberto Carlos Bernardo Torres Torres</v>
          </cell>
          <cell r="I230" t="str">
            <v>NO OFICIAL - CORPORACION</v>
          </cell>
          <cell r="J230" t="str">
            <v>I.T.</v>
          </cell>
        </row>
        <row r="231">
          <cell r="A231">
            <v>3806</v>
          </cell>
          <cell r="B231" t="str">
            <v>CORPORACION ESCUELA SUPERIOR DE ADMINISTRACION Y ESTUDIOS TECNOLOGICOS-E.A.E.-</v>
          </cell>
          <cell r="C231" t="str">
            <v>Avenida 6N  23 DN-16 Barrio Versalles, Sede: Calle 23N  2-107</v>
          </cell>
          <cell r="D231" t="str">
            <v>VALLE</v>
          </cell>
          <cell r="E231" t="str">
            <v>CALI</v>
          </cell>
          <cell r="F231" t="str">
            <v>rectoria@eae.edu.co, secretariageneral@eae.edu.co</v>
          </cell>
          <cell r="G231" t="str">
            <v>(072)6679911 6677574 6655370</v>
          </cell>
          <cell r="H231" t="str">
            <v>Carlos Andrés Vallejo Parra</v>
          </cell>
          <cell r="I231" t="str">
            <v>NO OFICIAL - CORPORACION</v>
          </cell>
          <cell r="J231" t="str">
            <v>I.T.</v>
          </cell>
        </row>
        <row r="232">
          <cell r="A232">
            <v>3807</v>
          </cell>
          <cell r="B232" t="str">
            <v>ESCUELA DE TECNOLOGIAS DE ANTIOQUIA -ETA-</v>
          </cell>
          <cell r="C232" t="str">
            <v>Cra. 80B No. 32EE - 61</v>
          </cell>
          <cell r="D232" t="str">
            <v>ANTIOQUIA</v>
          </cell>
          <cell r="E232" t="str">
            <v>MEDELLIN</v>
          </cell>
          <cell r="F232" t="str">
            <v>rectoria@etdea.edu.co, info@etdea.edu.co, cata.posada@gmail.com</v>
          </cell>
          <cell r="G232" t="str">
            <v>(074)   4445016</v>
          </cell>
          <cell r="H232" t="str">
            <v>Marisol Acevedo Zuluaga </v>
          </cell>
          <cell r="I232" t="str">
            <v>NO OFICIAL - CORPORACION</v>
          </cell>
          <cell r="J232" t="str">
            <v>I.T.</v>
          </cell>
        </row>
        <row r="233">
          <cell r="A233">
            <v>3808</v>
          </cell>
          <cell r="B233" t="str">
            <v>CORPORACION TECNOLOGICA DE BOGOTA - C.T.B.</v>
          </cell>
          <cell r="C233" t="str">
            <v>Carrera 21 53D-35</v>
          </cell>
          <cell r="D233" t="str">
            <v>BOGOTÁ D.C.</v>
          </cell>
          <cell r="E233" t="str">
            <v>BOGOTÁ D.C.</v>
          </cell>
          <cell r="F233" t="str">
            <v>benjamin.lopez@ctb.edu.co, rectoria@ctb.edu.co</v>
          </cell>
          <cell r="G233" t="str">
            <v>3483061, 2556030</v>
          </cell>
          <cell r="H233" t="str">
            <v>Hernán Mauricio Chaves Ardila</v>
          </cell>
          <cell r="I233" t="str">
            <v>NO OFICIAL - CORPORACION</v>
          </cell>
          <cell r="J233" t="str">
            <v>I.T.</v>
          </cell>
        </row>
        <row r="234">
          <cell r="A234">
            <v>3809</v>
          </cell>
          <cell r="B234" t="str">
            <v>INSTITUTO SUPERIOR DE CIENCIAS SOCIALES Y ECONOMICO FAMILIARES-ICSEF-</v>
          </cell>
          <cell r="C234" t="str">
            <v>Diagonal 182  20-17 Interior 6 Of. 521</v>
          </cell>
          <cell r="D234" t="str">
            <v>BOGOTÁ D.C.</v>
          </cell>
          <cell r="E234" t="str">
            <v>BOGOTÁ D.C.</v>
          </cell>
          <cell r="F234" t="str">
            <v xml:space="preserve">bga@icsef.edu.co, </v>
          </cell>
          <cell r="G234">
            <v>6167243</v>
          </cell>
          <cell r="H234" t="str">
            <v>Ines Albertina Ecima Valbuena</v>
          </cell>
          <cell r="I234" t="str">
            <v>NO OFICIAL - CORPORACION</v>
          </cell>
          <cell r="J234" t="str">
            <v>I.T.</v>
          </cell>
        </row>
        <row r="235">
          <cell r="A235">
            <v>3810</v>
          </cell>
          <cell r="B235" t="str">
            <v>CORPORACION EDUCATIVA -ITAE-</v>
          </cell>
          <cell r="C235" t="str">
            <v xml:space="preserve">Calle de los Estudiantes  10-20 </v>
          </cell>
          <cell r="D235" t="str">
            <v>SANTANDER</v>
          </cell>
          <cell r="E235" t="str">
            <v>BUCARAMANGA</v>
          </cell>
          <cell r="F235" t="str">
            <v>rectoria@itae.edu.co.</v>
          </cell>
          <cell r="G235" t="str">
            <v>(077)   6525202, 6445323, 6412307</v>
          </cell>
          <cell r="H235" t="str">
            <v>Ramiro Serrano Serrano</v>
          </cell>
          <cell r="I235" t="str">
            <v>NO OFICIAL - CORPORACION</v>
          </cell>
          <cell r="J235" t="str">
            <v>I.T.</v>
          </cell>
        </row>
        <row r="236">
          <cell r="A236">
            <v>3811</v>
          </cell>
          <cell r="B236" t="str">
            <v>CORPORACION DE EDUCACION DEL NORTE DEL TOLIMA</v>
          </cell>
          <cell r="C236" t="str">
            <v>Calle 10  29-93/33 Barrio El Reposo</v>
          </cell>
          <cell r="D236" t="str">
            <v>TOLIMA</v>
          </cell>
          <cell r="E236" t="str">
            <v>HONDA</v>
          </cell>
          <cell r="F236" t="str">
            <v>caldasdavidramon@gmail.com</v>
          </cell>
          <cell r="G236" t="str">
            <v>(078) 2513260, 2513963,   2513266, 513963, 2513266</v>
          </cell>
          <cell r="H236" t="str">
            <v>David Ramón Caldas</v>
          </cell>
          <cell r="I236" t="str">
            <v>NO OFICIAL - CORPORACION</v>
          </cell>
          <cell r="J236" t="str">
            <v>I.T.</v>
          </cell>
        </row>
        <row r="237">
          <cell r="A237">
            <v>3812</v>
          </cell>
          <cell r="B237" t="str">
            <v>INSTITUCION UNIVERSITARIA MARCO FIDEL SUAREZ -IUMAFIS</v>
          </cell>
          <cell r="C237" t="str">
            <v xml:space="preserve">Calle 48  50-30 </v>
          </cell>
          <cell r="D237" t="str">
            <v>ANTIOQUIA</v>
          </cell>
          <cell r="E237" t="str">
            <v>BELLO</v>
          </cell>
          <cell r="F237" t="str">
            <v>rectoria@pmfs.edu.co</v>
          </cell>
          <cell r="G237" t="str">
            <v>(074)  4601505</v>
          </cell>
          <cell r="H237" t="str">
            <v>Jairo Fernando López Yepes</v>
          </cell>
          <cell r="I237" t="str">
            <v>NO OFICIAL - CORPORACION</v>
          </cell>
          <cell r="J237" t="str">
            <v>I.U./E.T</v>
          </cell>
        </row>
        <row r="238">
          <cell r="A238">
            <v>3817</v>
          </cell>
          <cell r="B238" t="str">
            <v>CORPORACION UNIVERSITARIA AUTONOMA DE NARIÑO -AUNAR-</v>
          </cell>
          <cell r="C238" t="str">
            <v>Calle 19  27-80</v>
          </cell>
          <cell r="D238" t="str">
            <v>NARIÑO</v>
          </cell>
          <cell r="E238" t="str">
            <v>PASTO</v>
          </cell>
          <cell r="F238" t="str">
            <v xml:space="preserve"> rectoria@aunar.edu.co</v>
          </cell>
          <cell r="G238" t="str">
            <v>(072) 7232452, 7291789</v>
          </cell>
          <cell r="H238" t="str">
            <v>Ingrid Elizabeth Colunge Ordoñez</v>
          </cell>
          <cell r="I238" t="str">
            <v>NO OFICIAL - CORPORACION</v>
          </cell>
          <cell r="J238" t="str">
            <v>I.U./E.T</v>
          </cell>
        </row>
        <row r="239">
          <cell r="A239">
            <v>3819</v>
          </cell>
          <cell r="B239" t="str">
            <v>CORPORACION TECNOLOGICA INDUSTRIAL COLOMBIANA - TEINCO</v>
          </cell>
          <cell r="C239" t="str">
            <v>Calle 42  16-86</v>
          </cell>
          <cell r="D239" t="str">
            <v>BOGOTÁ D.C.</v>
          </cell>
          <cell r="E239" t="str">
            <v>BOGOTÁ D.C.</v>
          </cell>
          <cell r="F239" t="str">
            <v>rectoria@teinco.edu.co, presidente@teinco.edu.co, dpcamargo@teinco.edu.co</v>
          </cell>
          <cell r="G239" t="str">
            <v xml:space="preserve">4856565, 2851512, 2457004 </v>
          </cell>
          <cell r="H239" t="str">
            <v>Diana Patricia Camargo Ramírez</v>
          </cell>
          <cell r="I239" t="str">
            <v>NO OFICIAL - CORPORACION</v>
          </cell>
          <cell r="J239" t="str">
            <v>I.T.</v>
          </cell>
        </row>
        <row r="240">
          <cell r="A240">
            <v>3820</v>
          </cell>
          <cell r="B240" t="str">
            <v>CORPORACION ACADEMIA TECNOLOGICA DE COLOMBIA -ATEC-</v>
          </cell>
          <cell r="C240" t="str">
            <v xml:space="preserve"> Carrera 42 47-82 </v>
          </cell>
          <cell r="D240" t="str">
            <v>ANTIOQUIA</v>
          </cell>
          <cell r="E240" t="str">
            <v>MEDELLIN</v>
          </cell>
          <cell r="F240" t="str">
            <v>rectoriatec@atec.edu.co, registrotec@atec.edu.co</v>
          </cell>
          <cell r="G240" t="str">
            <v>(074)  2171005, 2178507</v>
          </cell>
          <cell r="H240" t="str">
            <v>Natalia Andrea Forero Gómez</v>
          </cell>
          <cell r="I240" t="str">
            <v>NO OFICIAL - CORPORACION</v>
          </cell>
          <cell r="J240" t="str">
            <v>I.T.</v>
          </cell>
        </row>
        <row r="241">
          <cell r="A241">
            <v>3821</v>
          </cell>
          <cell r="B241" t="str">
            <v>CORPORACION POLITECNICO DE LA COSTA ATLANTICA</v>
          </cell>
          <cell r="C241" t="str">
            <v>Cra. 38 79A-167 Claustro de Santa Bernardita</v>
          </cell>
          <cell r="D241" t="str">
            <v>ATLANTICO</v>
          </cell>
          <cell r="E241" t="str">
            <v>BARRANQUILLA</v>
          </cell>
          <cell r="F241" t="str">
            <v>rectoria@pca.edu.co</v>
          </cell>
          <cell r="G241" t="str">
            <v>(075) pbx 3361800 3520041 -3520346</v>
          </cell>
          <cell r="H241" t="str">
            <v xml:space="preserve">Hugo César Santander García </v>
          </cell>
          <cell r="I241" t="str">
            <v>NO OFICIAL - CORPORACION</v>
          </cell>
          <cell r="J241" t="str">
            <v>I.T.</v>
          </cell>
        </row>
        <row r="242">
          <cell r="A242">
            <v>3823</v>
          </cell>
          <cell r="B242" t="str">
            <v>UNION AMERICANA DE EDUCACION SUPERIOR "UNION AMERICANA"</v>
          </cell>
          <cell r="C242" t="str">
            <v>Carrera 14A 57-43</v>
          </cell>
          <cell r="D242" t="str">
            <v>BOGOTÁ D.C.</v>
          </cell>
          <cell r="E242" t="str">
            <v>BOGOTÁ D.C.</v>
          </cell>
          <cell r="F242" t="str">
            <v>rectoria@unaes.edu.co, jlobaton@unaes.edu.co</v>
          </cell>
          <cell r="G242">
            <v>7030040</v>
          </cell>
          <cell r="H242" t="str">
            <v>Maria Esperanza Luna Parra</v>
          </cell>
          <cell r="I242" t="str">
            <v>NO OFICIAL - CORPORACION</v>
          </cell>
          <cell r="J242" t="str">
            <v>I.T.</v>
          </cell>
        </row>
        <row r="243">
          <cell r="A243">
            <v>3824</v>
          </cell>
          <cell r="B243" t="str">
            <v>ESCUELA SUPERIOR DE CIENCIAS EMPRESARIALES - ECIEM</v>
          </cell>
          <cell r="C243" t="str">
            <v>Calle 24 27 A-62</v>
          </cell>
          <cell r="D243" t="str">
            <v>BOGOTÁ D.C.</v>
          </cell>
          <cell r="E243" t="str">
            <v>BOGOTÁ D.C.</v>
          </cell>
          <cell r="F243" t="str">
            <v>rectoria@eciem.edu.co</v>
          </cell>
          <cell r="G243" t="str">
            <v>7434541/42</v>
          </cell>
          <cell r="H243" t="str">
            <v>Angelica Maria Camero Cuadrado</v>
          </cell>
          <cell r="I243" t="str">
            <v>NO OFICIAL - CORPORACION</v>
          </cell>
          <cell r="J243" t="str">
            <v>I.T.</v>
          </cell>
        </row>
        <row r="244">
          <cell r="A244">
            <v>3826</v>
          </cell>
          <cell r="B244" t="str">
            <v>CORPORACION INTERNACIONAL PARA EL DESARROLLO EDUCATIVO -CIDE-</v>
          </cell>
          <cell r="C244" t="str">
            <v>Calle 41  27A-52 La Soledad</v>
          </cell>
          <cell r="D244" t="str">
            <v>BOGOTÁ D.C.</v>
          </cell>
          <cell r="E244" t="str">
            <v>BOGOTÁ D.C.</v>
          </cell>
          <cell r="F244" t="str">
            <v>rectoria@cide.edu.co, representantelegal@cide.edu.co</v>
          </cell>
          <cell r="G244" t="str">
            <v>3689618 (12)</v>
          </cell>
          <cell r="H244" t="str">
            <v>Sandra Teresa Arcos Martinez</v>
          </cell>
          <cell r="I244" t="str">
            <v>NO OFICIAL - CORPORACION</v>
          </cell>
          <cell r="J244" t="str">
            <v>I.T.</v>
          </cell>
        </row>
        <row r="245">
          <cell r="A245">
            <v>3827</v>
          </cell>
          <cell r="B245" t="str">
            <v>POLITECNICO SANTAFE DE Bogota</v>
          </cell>
          <cell r="C245" t="str">
            <v>Calle 71 13-10</v>
          </cell>
          <cell r="D245" t="str">
            <v>BOGOTÁ D.C.</v>
          </cell>
          <cell r="E245" t="str">
            <v>BOGOTÁ D.C.</v>
          </cell>
          <cell r="F245" t="str">
            <v>rectoria@psb.edu.co, ovvlopezz@hotmail.com</v>
          </cell>
          <cell r="G245" t="str">
            <v>7450230 -7450229</v>
          </cell>
          <cell r="H245" t="str">
            <v>Ovidio López Robayo</v>
          </cell>
          <cell r="I245" t="str">
            <v>NO OFICIAL - CORPORACION</v>
          </cell>
          <cell r="J245" t="str">
            <v>I.T.</v>
          </cell>
        </row>
        <row r="246">
          <cell r="A246">
            <v>3828</v>
          </cell>
          <cell r="B246" t="str">
            <v>TECNOLOGICA DEL SUR</v>
          </cell>
          <cell r="C246" t="str">
            <v>Calle 5 24A-52 Barrio Miraflores, Recibo de correspondencia en Bogotá: Carrera 5  23-16 Barrio Las Nieves</v>
          </cell>
          <cell r="D246" t="str">
            <v>VALLE</v>
          </cell>
          <cell r="E246" t="str">
            <v>CALI</v>
          </cell>
          <cell r="F246" t="str">
            <v>rectoria@eciem.edu.co</v>
          </cell>
          <cell r="G246">
            <v>3044133765</v>
          </cell>
          <cell r="H246" t="str">
            <v>Wilson Giovani Rodríguez Rodríguez</v>
          </cell>
          <cell r="I246" t="str">
            <v>NO OFICIAL - CORPORACION</v>
          </cell>
          <cell r="J246" t="str">
            <v>I.T.</v>
          </cell>
        </row>
        <row r="247">
          <cell r="A247">
            <v>3829</v>
          </cell>
          <cell r="B247" t="str">
            <v>CORPORACION JHON F. KENNEDY</v>
          </cell>
          <cell r="C247" t="str">
            <v>Calle 46 13-43</v>
          </cell>
          <cell r="D247" t="str">
            <v>BOGOTÁ D.C.</v>
          </cell>
          <cell r="E247" t="str">
            <v>BOGOTÁ D.C.</v>
          </cell>
          <cell r="F247" t="str">
            <v>rectoria@jfk.edu.co</v>
          </cell>
          <cell r="G247" t="str">
            <v>2451333, 2450610, 2451034, 2457037</v>
          </cell>
          <cell r="H247" t="str">
            <v>Luis Carlos Restrepo Rojas</v>
          </cell>
          <cell r="I247" t="str">
            <v>NO OFICIAL - CORPORACION</v>
          </cell>
          <cell r="J247" t="str">
            <v>I.T.</v>
          </cell>
        </row>
        <row r="248">
          <cell r="A248">
            <v>3830</v>
          </cell>
          <cell r="B248" t="str">
            <v>CORPORACION UNIVERSAL DE INVESTIGACION Y TECNOLOGIA -CORUNIVERSITEC-</v>
          </cell>
          <cell r="C248" t="str">
            <v>Calle 34 15-36</v>
          </cell>
          <cell r="D248" t="str">
            <v>BOGOTÁ D.C.</v>
          </cell>
          <cell r="E248" t="str">
            <v>BOGOTÁ D.C.</v>
          </cell>
          <cell r="F248" t="str">
            <v>replegal@coruniversitec.edu.co</v>
          </cell>
          <cell r="G248">
            <v>5780330</v>
          </cell>
          <cell r="H248" t="str">
            <v>Luis Enrique Parada Pérez</v>
          </cell>
          <cell r="I248" t="str">
            <v>NO OFICIAL - CORPORACION</v>
          </cell>
          <cell r="J248" t="str">
            <v>I.T.</v>
          </cell>
        </row>
        <row r="249">
          <cell r="A249">
            <v>3831</v>
          </cell>
          <cell r="B249" t="str">
            <v>CORPORACION UNIVERSITARIA COMFACAUCA - UNICOMFACAUCA</v>
          </cell>
          <cell r="C249" t="str">
            <v>Calle 4  8-30</v>
          </cell>
          <cell r="D249" t="str">
            <v>CAUCA</v>
          </cell>
          <cell r="E249" t="str">
            <v>POPAYAN</v>
          </cell>
          <cell r="F249" t="str">
            <v xml:space="preserve"> rectoria@unicomfacauca.edu.co, iramirez@unicomfacauca.edu.co, secretariageneral@unicomfacauca.edu.co</v>
          </cell>
          <cell r="G249" t="str">
            <v>(072)  8220517</v>
          </cell>
          <cell r="H249" t="str">
            <v xml:space="preserve"> Isabel Ramirez Mejía</v>
          </cell>
          <cell r="I249" t="str">
            <v>NO OFICIAL - CORPORACION</v>
          </cell>
          <cell r="J249" t="str">
            <v>I.U./E.T</v>
          </cell>
        </row>
        <row r="250">
          <cell r="A250">
            <v>3834</v>
          </cell>
          <cell r="B250" t="str">
            <v>CORPORACION TECNOLOGICA CATOLICA DE OCCIDENTE - TECOC -</v>
          </cell>
          <cell r="C250" t="str">
            <v>Calle 20 5-07 Llano de Bolivar</v>
          </cell>
          <cell r="D250" t="str">
            <v>ANTIOQUIA</v>
          </cell>
          <cell r="E250" t="str">
            <v>SANTAFE DE ANTIOQUIA</v>
          </cell>
          <cell r="F250" t="str">
            <v>rectoria@tecoc.edu.co</v>
          </cell>
          <cell r="G250" t="str">
            <v>(074)   8533489, 8532758</v>
          </cell>
          <cell r="H250" t="str">
            <v>Henry Ignacio Giraldo Pineda</v>
          </cell>
          <cell r="I250" t="str">
            <v>NO OFICIAL - CORPORACION</v>
          </cell>
          <cell r="J250" t="str">
            <v>I.T.</v>
          </cell>
        </row>
        <row r="251">
          <cell r="A251">
            <v>3901</v>
          </cell>
          <cell r="B251" t="str">
            <v>ESCUELA DE FORMACION DE INFANTERIA DE MARINA</v>
          </cell>
          <cell r="C251" t="str">
            <v>Carretera Troncal vía Lorica, Coveñas - Sucre</v>
          </cell>
          <cell r="D251" t="str">
            <v>SUCRE</v>
          </cell>
          <cell r="E251" t="str">
            <v>TOLU</v>
          </cell>
          <cell r="F251" t="str">
            <v>angela.diz@armada.mil.co</v>
          </cell>
          <cell r="G251" t="str">
            <v>(095)  2880550, 2880265</v>
          </cell>
          <cell r="H251" t="str">
            <v>Alex Eduardo Ramirez Ramos</v>
          </cell>
          <cell r="I251" t="str">
            <v>REGIMEN ESPECIAL</v>
          </cell>
          <cell r="J251" t="str">
            <v>I.T.</v>
          </cell>
        </row>
        <row r="252">
          <cell r="A252">
            <v>3902</v>
          </cell>
          <cell r="B252" t="str">
            <v>ESCUELA  MILITAR DE SUBOFICIALES SARGENTO INOCENCIO CHINCA</v>
          </cell>
          <cell r="C252" t="str">
            <v>Fuerte Militar de Tolemaida</v>
          </cell>
          <cell r="D252" t="str">
            <v>CUNDINAMARCA</v>
          </cell>
          <cell r="E252" t="str">
            <v>NILO</v>
          </cell>
          <cell r="F252" t="str">
            <v>disegrafico@emsub.edu.co</v>
          </cell>
          <cell r="G252" t="str">
            <v>(091)  8383002</v>
          </cell>
          <cell r="H252" t="str">
            <v>Nestor Alexander Duque Londoño</v>
          </cell>
          <cell r="I252" t="str">
            <v>REGIMEN ESPECIAL</v>
          </cell>
          <cell r="J252" t="str">
            <v>I.T.</v>
          </cell>
        </row>
        <row r="253">
          <cell r="A253">
            <v>4101</v>
          </cell>
          <cell r="B253" t="str">
            <v>INSTITUTO DE EDUCACION TECNICA PROFESIONAL DE ROLDANILLO</v>
          </cell>
          <cell r="C253" t="str">
            <v xml:space="preserve">Cra. 7 10-20 </v>
          </cell>
          <cell r="D253" t="str">
            <v>VALLE</v>
          </cell>
          <cell r="E253" t="str">
            <v>ROLDANILLO</v>
          </cell>
          <cell r="F253" t="str">
            <v>rectoria@intep.edu.co,  gercolonia@gmail.com</v>
          </cell>
          <cell r="G253" t="str">
            <v>(092)  2298586, 2298601, 2298586</v>
          </cell>
          <cell r="H253" t="str">
            <v>German Colonia Alcalde</v>
          </cell>
          <cell r="I253" t="str">
            <v>OFICIAL DEPARTAMENTAL</v>
          </cell>
          <cell r="J253" t="str">
            <v>T.P.</v>
          </cell>
        </row>
        <row r="254">
          <cell r="A254">
            <v>4102</v>
          </cell>
          <cell r="B254" t="str">
            <v>INSTITUTO NACIONAL DE FORMACION TECNICA PROFESIONAL DE SAN JUAN DEL CESAR</v>
          </cell>
          <cell r="C254" t="str">
            <v>Carrera 13 7A-61 Barrio 20 de Julio</v>
          </cell>
          <cell r="D254" t="str">
            <v>LA GUAJIRA</v>
          </cell>
          <cell r="E254" t="str">
            <v>SAN JUAN DEL CESAR</v>
          </cell>
          <cell r="F254" t="str">
            <v>lperez@infotep.edu.co, infotep@infotep.edu.co</v>
          </cell>
          <cell r="G254" t="str">
            <v>(095)  7740098</v>
          </cell>
          <cell r="H254" t="str">
            <v>Luis Alfonso Perez Guerra</v>
          </cell>
          <cell r="I254" t="str">
            <v>OFICIAL NACIONAL</v>
          </cell>
          <cell r="J254" t="str">
            <v>T.P.</v>
          </cell>
        </row>
        <row r="255">
          <cell r="A255">
            <v>4106</v>
          </cell>
          <cell r="B255" t="str">
            <v>INSTITUTO NACIONAL DE FORMACION TECNICA PROFESIONAL DE SAN ANDRES</v>
          </cell>
          <cell r="C255" t="str">
            <v>Barrio Sarie Bay con Av. Colombia</v>
          </cell>
          <cell r="D255" t="str">
            <v>SAN ANDRES</v>
          </cell>
          <cell r="E255" t="str">
            <v>SAN ANDRES</v>
          </cell>
          <cell r="F255" t="str">
            <v>rectoria@infotepsai.edu.co, secretariageneral@infotepsai.edu.co, info@infotepsai.edu.co</v>
          </cell>
          <cell r="G255" t="str">
            <v>(098)  5126607, 5121350, 5125916, 5125770</v>
          </cell>
          <cell r="H255" t="str">
            <v>Silvia Elena Montoya Duffis</v>
          </cell>
          <cell r="I255" t="str">
            <v>OFICIAL NACIONAL</v>
          </cell>
          <cell r="J255" t="str">
            <v>T.P.</v>
          </cell>
        </row>
        <row r="256">
          <cell r="A256">
            <v>4107</v>
          </cell>
          <cell r="B256" t="str">
            <v>INSTITUTO TECNICO AGRICOLA-ITA-</v>
          </cell>
          <cell r="C256" t="str">
            <v>Carrera 13   Calle 26C</v>
          </cell>
          <cell r="D256" t="str">
            <v>VALLE</v>
          </cell>
          <cell r="E256" t="str">
            <v>BUGA</v>
          </cell>
          <cell r="F256" t="str">
            <v>rectoria@ita.edu.co,   hectorluna@ita.edu.co</v>
          </cell>
          <cell r="G256" t="str">
            <v>(092)  2360673, 2287544, 2288580</v>
          </cell>
          <cell r="H256" t="str">
            <v>Gustavo Adolfo Rubio Lozano</v>
          </cell>
          <cell r="I256" t="str">
            <v>OFICIAL MUNICIPAL</v>
          </cell>
          <cell r="J256" t="str">
            <v>T.P.</v>
          </cell>
        </row>
        <row r="257">
          <cell r="A257">
            <v>4108</v>
          </cell>
          <cell r="B257" t="str">
            <v xml:space="preserve">ESCUELA TECNOLOGICA INSTITUTO TECNICO CENTRAL </v>
          </cell>
          <cell r="C257" t="str">
            <v>Calle 13 16-74</v>
          </cell>
          <cell r="D257" t="str">
            <v>BOGOTÁ D.C.</v>
          </cell>
          <cell r="E257" t="str">
            <v>BOGOTÁ D.C.</v>
          </cell>
          <cell r="F257" t="str">
            <v>rectoria@itc.edu.co</v>
          </cell>
          <cell r="G257">
            <v>3443000</v>
          </cell>
          <cell r="H257" t="str">
            <v>José Gregorio Contreras Fernández</v>
          </cell>
          <cell r="I257" t="str">
            <v>OFICIAL NACIONAL</v>
          </cell>
          <cell r="J257" t="str">
            <v>I.U./E.T</v>
          </cell>
        </row>
        <row r="258">
          <cell r="A258">
            <v>4109</v>
          </cell>
          <cell r="B258" t="str">
            <v>INSTITUTO TECNICO NACIONAL DE COMERCIO SIMON RODRIGUEZ - INTENALCO</v>
          </cell>
          <cell r="C258" t="str">
            <v>Calle 5 A  22-13 Barrio La Alameda</v>
          </cell>
          <cell r="D258" t="str">
            <v>VALLE</v>
          </cell>
          <cell r="E258" t="str">
            <v>CALI</v>
          </cell>
          <cell r="F258" t="str">
            <v>intenalco@intenalco.edu.co</v>
          </cell>
          <cell r="G258" t="str">
            <v>(092)   4857046</v>
          </cell>
          <cell r="H258" t="str">
            <v xml:space="preserve">Neyl Grizales Arana </v>
          </cell>
          <cell r="I258" t="str">
            <v>OFICIAL NACIONAL</v>
          </cell>
          <cell r="J258" t="str">
            <v>T.P.</v>
          </cell>
        </row>
        <row r="259">
          <cell r="A259">
            <v>4110</v>
          </cell>
          <cell r="B259" t="str">
            <v xml:space="preserve">INSTITUTO TOLIMENSE DE FORMACION TECNICA PROFESIONAL </v>
          </cell>
          <cell r="C259" t="str">
            <v xml:space="preserve">Calle 18 Carrera 1ª Barrio Arkabal </v>
          </cell>
          <cell r="D259" t="str">
            <v>TOLIMA</v>
          </cell>
          <cell r="E259" t="str">
            <v>ESPINAL</v>
          </cell>
          <cell r="F259" t="str">
            <v>rectoria@itfip.edu.co</v>
          </cell>
          <cell r="G259" t="str">
            <v>(098)  2480033, 2438501, 2480031</v>
          </cell>
          <cell r="H259" t="str">
            <v>Mario Fernando Diaz Pava</v>
          </cell>
          <cell r="I259" t="str">
            <v>OFICIAL NACIONAL</v>
          </cell>
          <cell r="J259" t="str">
            <v>T.P.</v>
          </cell>
        </row>
        <row r="260">
          <cell r="A260">
            <v>4111</v>
          </cell>
          <cell r="B260" t="str">
            <v>INSTITUTO NACIONAL DE FORMACION TECNICA PROFESIONAL"HUMBERTO VELASQUEZ GARCIA"</v>
          </cell>
          <cell r="C260" t="str">
            <v>Calle 10  12-22 Plaza del Centenario</v>
          </cell>
          <cell r="D260" t="str">
            <v>MAGDALENA</v>
          </cell>
          <cell r="E260" t="str">
            <v>CIENAGA</v>
          </cell>
          <cell r="F260" t="str">
            <v>tortello@infotephvg.edu.co, inhvg@infotephvg.edu.co</v>
          </cell>
          <cell r="G260" t="str">
            <v>(095)  4240800, 4241589,  4100300</v>
          </cell>
          <cell r="H260" t="str">
            <v>Camilo David Castro Stand</v>
          </cell>
          <cell r="I260" t="str">
            <v>OFICIAL DEPARTAMENTAL</v>
          </cell>
          <cell r="J260" t="str">
            <v>T.P.</v>
          </cell>
        </row>
        <row r="261">
          <cell r="A261">
            <v>4112</v>
          </cell>
          <cell r="B261" t="str">
            <v>COLEGIO INTEGRADO NACIONAL ORIENTE DE CALDAS- IES CINOC</v>
          </cell>
          <cell r="C261" t="str">
            <v>Carrera 5   6-30</v>
          </cell>
          <cell r="D261" t="str">
            <v>CALDAS</v>
          </cell>
          <cell r="E261" t="str">
            <v>PENSILVANIA</v>
          </cell>
          <cell r="F261" t="str">
            <v>rectoria@iescinoc.edu.co, divadministra@iescinoc.edu.co</v>
          </cell>
          <cell r="G261" t="str">
            <v>(096)   8555026, 8555066</v>
          </cell>
          <cell r="H261" t="str">
            <v>Juan Carlos Loaiza Serna</v>
          </cell>
          <cell r="I261" t="str">
            <v>OFICIAL DEPARTAMENTAL</v>
          </cell>
          <cell r="J261" t="str">
            <v>T.P.</v>
          </cell>
        </row>
        <row r="262">
          <cell r="A262">
            <v>4701</v>
          </cell>
          <cell r="B262" t="str">
            <v>FUNDACION ACADEMIA DE DIBUJO PROFESIONAL</v>
          </cell>
          <cell r="C262" t="str">
            <v>Calle 27 Norte  6BN-50</v>
          </cell>
          <cell r="D262" t="str">
            <v>VALLE</v>
          </cell>
          <cell r="E262" t="str">
            <v>CALI</v>
          </cell>
          <cell r="F262" t="str">
            <v>rectoria@fadp.edu.co, academia@fadp.edu.co</v>
          </cell>
          <cell r="G262" t="str">
            <v>(072) 6874100 -6677181 al 84</v>
          </cell>
          <cell r="H262" t="str">
            <v>Sandra Patricia Valencia Zuluaga</v>
          </cell>
          <cell r="I262" t="str">
            <v>NO OFICIAL - FUNDACION</v>
          </cell>
          <cell r="J262" t="str">
            <v>T.P.</v>
          </cell>
        </row>
        <row r="263">
          <cell r="A263">
            <v>4702</v>
          </cell>
          <cell r="B263" t="str">
            <v>FUNDACION DE EDUCACION SUPERIOR SAN JOSE -FESSANJOSE-</v>
          </cell>
          <cell r="C263" t="str">
            <v>Calle 67  14A-29</v>
          </cell>
          <cell r="D263" t="str">
            <v>BOGOTÁ D.C.</v>
          </cell>
          <cell r="E263" t="str">
            <v>BOGOTÁ D.C.</v>
          </cell>
          <cell r="F263" t="str">
            <v>rectoria@fessanjose.edu.co</v>
          </cell>
          <cell r="G263" t="str">
            <v>3470000, 3481935, 3146921</v>
          </cell>
          <cell r="H263" t="str">
            <v>Carlos Francisco Pareja Figueredo</v>
          </cell>
          <cell r="I263" t="str">
            <v>NO OFICIAL - FUNDACION</v>
          </cell>
          <cell r="J263" t="str">
            <v>I.T.</v>
          </cell>
        </row>
        <row r="264">
          <cell r="A264">
            <v>4705</v>
          </cell>
          <cell r="B264" t="str">
            <v>FUNDACION CENTRO DE EDUCACION SUPERIOR,INVESTIGACION Y PROFESIONALIZACION -CEDINPRO-</v>
          </cell>
          <cell r="C264" t="str">
            <v>Sede Adtiva: Carrera 46  93-40 La Castellana</v>
          </cell>
          <cell r="D264" t="str">
            <v>BOGOTÁ D.C.</v>
          </cell>
          <cell r="E264" t="str">
            <v>BOGOTÁ D.C.</v>
          </cell>
          <cell r="F264" t="str">
            <v>info@cedinpro.edu.co, rectoria@cedinpro.edu.co</v>
          </cell>
          <cell r="G264" t="str">
            <v>2483613, 2483669, 2483666, Sede Adtiva: 7046737</v>
          </cell>
          <cell r="H264" t="str">
            <v xml:space="preserve">Alejandro Rueda Nova </v>
          </cell>
          <cell r="I264" t="str">
            <v>NO OFICIAL - FUNDACION</v>
          </cell>
          <cell r="J264" t="str">
            <v>T.P.</v>
          </cell>
        </row>
        <row r="265">
          <cell r="A265">
            <v>4708</v>
          </cell>
          <cell r="B265" t="str">
            <v>FUNDACION ESCUELA COLOMBIANA DE HOTELERIA Y TURISMO-ECOTET-</v>
          </cell>
          <cell r="C265" t="str">
            <v>Av. 13 (Autopista Norte)  106-63</v>
          </cell>
          <cell r="D265" t="str">
            <v>BOGOTÁ D.C.</v>
          </cell>
          <cell r="E265" t="str">
            <v>BOGOTÁ D.C.</v>
          </cell>
          <cell r="F265" t="str">
            <v>ecotet@ecotet.com,</v>
          </cell>
          <cell r="G265" t="str">
            <v>6184710, 6364729</v>
          </cell>
          <cell r="H265" t="str">
            <v xml:space="preserve">César Amín Onzaga </v>
          </cell>
          <cell r="I265" t="str">
            <v>NO OFICIAL - FUNDACION</v>
          </cell>
          <cell r="J265" t="str">
            <v>T.P.</v>
          </cell>
        </row>
        <row r="266">
          <cell r="A266">
            <v>4709</v>
          </cell>
          <cell r="B266" t="str">
            <v>INSTITUCION UNIVERSITARIA EAM</v>
          </cell>
          <cell r="C266" t="str">
            <v>Carrera 14  3-11 Av Bolivar</v>
          </cell>
          <cell r="D266" t="str">
            <v>QUINDIO</v>
          </cell>
          <cell r="E266" t="str">
            <v>ARMENIA</v>
          </cell>
          <cell r="F266" t="str">
            <v>eam@eam.edu.co, sramirez@eam.edu.co</v>
          </cell>
          <cell r="G266" t="str">
            <v>(076)  7451101, 7451132</v>
          </cell>
          <cell r="H266" t="str">
            <v xml:space="preserve">Francisco Jairo Ramírez Concha </v>
          </cell>
          <cell r="I266" t="str">
            <v>NO OFICIAL - FUNDACION</v>
          </cell>
          <cell r="J266" t="str">
            <v>I.U./E.T</v>
          </cell>
        </row>
        <row r="267">
          <cell r="A267">
            <v>4710</v>
          </cell>
          <cell r="B267" t="str">
            <v>POLITECNICO INDOAMERICANO</v>
          </cell>
          <cell r="C267" t="str">
            <v>Carrera 18 A 137-80 Piso 5</v>
          </cell>
          <cell r="D267" t="str">
            <v>BOGOTÁ D.C.</v>
          </cell>
          <cell r="E267" t="str">
            <v>BOGOTÁ D.C.</v>
          </cell>
          <cell r="F267" t="str">
            <v xml:space="preserve"> rectoria@politecnicoindoamericano.edu.co, fnunez@politecnicoindoamericano.edu.co, info@politecnicoindoamericano.edu.co</v>
          </cell>
          <cell r="G267" t="str">
            <v>2594087 7448660</v>
          </cell>
          <cell r="H267" t="str">
            <v>Germán Villegas González</v>
          </cell>
          <cell r="I267" t="str">
            <v>NO OFICIAL - FUNDACION</v>
          </cell>
          <cell r="J267" t="str">
            <v>T.P.</v>
          </cell>
        </row>
        <row r="268">
          <cell r="A268">
            <v>4714</v>
          </cell>
          <cell r="B268" t="str">
            <v>FUNDACION INTERAMERICANA TECNICA-FIT-</v>
          </cell>
          <cell r="C268" t="str">
            <v xml:space="preserve">Calle 36   15-63 </v>
          </cell>
          <cell r="D268" t="str">
            <v>BOGOTÁ D.C.</v>
          </cell>
          <cell r="E268" t="str">
            <v>BOGOTÁ D.C.</v>
          </cell>
          <cell r="F268" t="str">
            <v>jjgarciatirado@gmail.com,  gustavo_riveros1@yahoo.es</v>
          </cell>
          <cell r="G268">
            <v>7040760</v>
          </cell>
          <cell r="H268" t="str">
            <v>Gustavo Adolfo Riveros Sáchica</v>
          </cell>
          <cell r="I268" t="str">
            <v>NO OFICIAL - FUNDACION</v>
          </cell>
          <cell r="J268" t="str">
            <v>T.P.</v>
          </cell>
        </row>
        <row r="269">
          <cell r="A269">
            <v>4719</v>
          </cell>
          <cell r="B269" t="str">
            <v>FUNDACION DE EDUCACION SUPERIOR NUEVA AMERICA</v>
          </cell>
          <cell r="C269" t="str">
            <v>Diagonal 47 Sur No.53-46 Barrio Venecia</v>
          </cell>
          <cell r="D269" t="str">
            <v>BOGOTÁ D.C.</v>
          </cell>
          <cell r="E269" t="str">
            <v>BOGOTÁ D.C.</v>
          </cell>
          <cell r="F269" t="str">
            <v>rectoria@nuevaamerica.edu.co</v>
          </cell>
          <cell r="G269" t="str">
            <v>7111063/ 7130963/ 7133179 Rectoria: 7130957</v>
          </cell>
          <cell r="H269" t="str">
            <v>Karol Lilian Guitiérrez Rubiano</v>
          </cell>
          <cell r="I269" t="str">
            <v>NO OFICIAL - FUNDACION</v>
          </cell>
          <cell r="J269" t="str">
            <v>T.P.</v>
          </cell>
        </row>
        <row r="270">
          <cell r="A270">
            <v>4721</v>
          </cell>
          <cell r="B270" t="str">
            <v>FUNDACION UNIVERSITARIA HORIZONTE</v>
          </cell>
          <cell r="C270" t="str">
            <v>Calle 69 14-30</v>
          </cell>
          <cell r="D270" t="str">
            <v>BOGOTÁ D.C.</v>
          </cell>
          <cell r="E270" t="str">
            <v>BOGOTÁ D.C.</v>
          </cell>
          <cell r="F270" t="str">
            <v>rectoria@unihorizonte.edu.co, secretaria.general@unihorizonte.edu.co</v>
          </cell>
          <cell r="G270">
            <v>7437270</v>
          </cell>
          <cell r="H270" t="str">
            <v>Carlos Eduardo Rodriguez Pulido</v>
          </cell>
          <cell r="I270" t="str">
            <v>NO OFICIAL - FUNDACION</v>
          </cell>
          <cell r="J270" t="str">
            <v>I.U./E.T</v>
          </cell>
        </row>
        <row r="271">
          <cell r="A271">
            <v>4726</v>
          </cell>
          <cell r="B271" t="str">
            <v>FUNDACION UNIVERSITARIA SAN MATEO - SAN MATEO EDUCACION SUPERIOR</v>
          </cell>
          <cell r="C271" t="str">
            <v>Transversal 17 25-25</v>
          </cell>
          <cell r="D271" t="str">
            <v>BOGOTÁ D.C.</v>
          </cell>
          <cell r="E271" t="str">
            <v>BOGOTÁ D.C.</v>
          </cell>
          <cell r="F271" t="str">
            <v>rectoria@funsanmateo.edu.co, presidencia@funsanmateo.edu.co</v>
          </cell>
          <cell r="G271" t="str">
            <v>3309999 Vicerrectoria: Ext. 250</v>
          </cell>
          <cell r="H271" t="str">
            <v>Juan Carlos Cadavid Botero</v>
          </cell>
          <cell r="I271" t="str">
            <v>NO OFICIAL - FUNDACION</v>
          </cell>
          <cell r="J271" t="str">
            <v>I.U./E.T</v>
          </cell>
        </row>
        <row r="272">
          <cell r="A272">
            <v>4727</v>
          </cell>
          <cell r="B272" t="str">
            <v>POLITECNICO INTERNACIONAL INSTITUCION DE EDUCACION SUPERIOR</v>
          </cell>
          <cell r="C272" t="str">
            <v xml:space="preserve"> Calle 73 10-45</v>
          </cell>
          <cell r="D272" t="str">
            <v>BOGOTÁ D.C.</v>
          </cell>
          <cell r="E272" t="str">
            <v>BOGOTÁ D.C.</v>
          </cell>
          <cell r="F272" t="str">
            <v>alvaro.delvalle@pi.edu.co, margarita.carrasco@pi.edu.co</v>
          </cell>
          <cell r="G272">
            <v>4005700</v>
          </cell>
          <cell r="H272" t="str">
            <v xml:space="preserve">Juan Carlos de María Sampedro Arrubla </v>
          </cell>
          <cell r="I272" t="str">
            <v>NO OFICIAL - FUNDACION</v>
          </cell>
          <cell r="J272" t="str">
            <v>T.P.</v>
          </cell>
        </row>
        <row r="273">
          <cell r="A273">
            <v>4801</v>
          </cell>
          <cell r="B273" t="str">
            <v>CORPORACION ACADEMIA SUPERIOR DE ARTES</v>
          </cell>
          <cell r="C273" t="str">
            <v>Calle 43  78-40</v>
          </cell>
          <cell r="D273" t="str">
            <v>ANTIOQUIA</v>
          </cell>
          <cell r="E273" t="str">
            <v>MEDELLIN</v>
          </cell>
          <cell r="F273" t="str">
            <v>rectoria@corpoasa.edu.co</v>
          </cell>
          <cell r="G273" t="str">
            <v>(074)  4112811, 4124851, 4131438</v>
          </cell>
          <cell r="H273" t="str">
            <v>Santiago Orjuela Greiffenstein</v>
          </cell>
          <cell r="I273" t="str">
            <v>NO OFICIAL - CORPORACION</v>
          </cell>
          <cell r="J273" t="str">
            <v>I.T.</v>
          </cell>
        </row>
        <row r="274">
          <cell r="A274">
            <v>4803</v>
          </cell>
          <cell r="B274" t="str">
            <v>CORPORACION POLITECNICO COLOMBO ANDINO</v>
          </cell>
          <cell r="C274" t="str">
            <v>Calle 56  14-67</v>
          </cell>
          <cell r="D274" t="str">
            <v>BOGOTÁ D.C.</v>
          </cell>
          <cell r="E274" t="str">
            <v>BOGOTÁ D.C.</v>
          </cell>
          <cell r="F274" t="str">
            <v>rectoria@polcolan.edu.co, info@polcolan.edu.co</v>
          </cell>
          <cell r="G274">
            <v>5556969</v>
          </cell>
          <cell r="H274" t="str">
            <v>Marco Fidel Murillo Rodríguez</v>
          </cell>
          <cell r="I274" t="str">
            <v>NO OFICIAL - CORPORACION</v>
          </cell>
          <cell r="J274" t="str">
            <v>T.P.</v>
          </cell>
        </row>
        <row r="275">
          <cell r="A275">
            <v>4805</v>
          </cell>
          <cell r="B275" t="str">
            <v>CORPORACION TECNICA DE COLOMBIA -CORPOTEC-</v>
          </cell>
          <cell r="C275" t="str">
            <v>Av. Ciudad de Cali 69A - 47</v>
          </cell>
          <cell r="D275" t="str">
            <v>BOGOTÁ D.C.</v>
          </cell>
          <cell r="E275" t="str">
            <v>BOGOTÁ D.C.</v>
          </cell>
          <cell r="F275" t="str">
            <v>rectoria@corpotec.edu.co</v>
          </cell>
          <cell r="G275" t="str">
            <v xml:space="preserve"> 317 3707085</v>
          </cell>
          <cell r="H275" t="str">
            <v>Luis Fernando Letrado Ayala</v>
          </cell>
          <cell r="I275" t="str">
            <v>NO OFICIAL - CORPORACION</v>
          </cell>
          <cell r="J275" t="str">
            <v>T.P.</v>
          </cell>
        </row>
        <row r="276">
          <cell r="A276">
            <v>4806</v>
          </cell>
          <cell r="B276" t="str">
            <v>CORPORACION CENTRO DE ESTUDIOS ARTISTICOS Y TECNICOS-CEART-</v>
          </cell>
          <cell r="C276" t="str">
            <v>Calle 42  13-26</v>
          </cell>
          <cell r="D276" t="str">
            <v>BOGOTÁ D.C.</v>
          </cell>
          <cell r="E276" t="str">
            <v>BOGOTÁ D.C.</v>
          </cell>
          <cell r="F276" t="str">
            <v xml:space="preserve"> rectoria@ce-art.edu.co, danielduran64@hotmail.com</v>
          </cell>
          <cell r="G276">
            <v>3405125</v>
          </cell>
          <cell r="H276" t="str">
            <v>Daniel Durán Barrera</v>
          </cell>
          <cell r="I276" t="str">
            <v>NO OFICIAL - CORPORACION</v>
          </cell>
          <cell r="J276" t="str">
            <v>T.P.</v>
          </cell>
        </row>
        <row r="277">
          <cell r="A277">
            <v>4808</v>
          </cell>
          <cell r="B277" t="str">
            <v>CORPORACION REGIONAL DE EDUCACION SUPERIOR-CRES-DE CALI</v>
          </cell>
          <cell r="C277" t="str">
            <v xml:space="preserve">Calle 6  30ª -23 Av. Roosevelt </v>
          </cell>
          <cell r="D277" t="str">
            <v>VALLE</v>
          </cell>
          <cell r="E277" t="str">
            <v>CALI</v>
          </cell>
          <cell r="F277" t="str">
            <v>rector@corpocres.edu.co,  secretariageneral@corpocres.edu.co</v>
          </cell>
          <cell r="G277" t="str">
            <v>3147743184 -3147742171-3147743786</v>
          </cell>
          <cell r="H277" t="str">
            <v xml:space="preserve">Pablo Francisco  López Insuasty </v>
          </cell>
          <cell r="I277" t="str">
            <v>NO OFICIAL - CORPORACION</v>
          </cell>
          <cell r="J277" t="str">
            <v>T.P.</v>
          </cell>
        </row>
        <row r="278">
          <cell r="A278">
            <v>4810</v>
          </cell>
          <cell r="B278" t="str">
            <v>CORPORACION UNIVERSITARIA CENDA</v>
          </cell>
          <cell r="C278" t="str">
            <v>Av. Caracas 35-18</v>
          </cell>
          <cell r="D278" t="str">
            <v>BOGOTÁ D.C.</v>
          </cell>
          <cell r="E278" t="str">
            <v>BOGOTÁ D.C.</v>
          </cell>
          <cell r="F278" t="str">
            <v>rectoria@cenda.edu.co, cenda@interred.net.co,</v>
          </cell>
          <cell r="G278" t="str">
            <v xml:space="preserve">  2453216 , 2329084 </v>
          </cell>
          <cell r="H278" t="str">
            <v>Luis Hernando Ballestas Rincón</v>
          </cell>
          <cell r="I278" t="str">
            <v>NO OFICIAL - CORPORACION</v>
          </cell>
          <cell r="J278" t="str">
            <v>I.U./E.T</v>
          </cell>
        </row>
        <row r="279">
          <cell r="A279">
            <v>4811</v>
          </cell>
          <cell r="B279" t="str">
            <v>CORPORACION DE ESTUDIOS SUPERIORES SALAMANDRA</v>
          </cell>
          <cell r="C279" t="str">
            <v>Calle 18 Nro 122 Casa 3</v>
          </cell>
          <cell r="D279" t="str">
            <v>VALLE</v>
          </cell>
          <cell r="E279" t="str">
            <v>CALI</v>
          </cell>
          <cell r="F279" t="str">
            <v xml:space="preserve">educacionsuperior@salamandra.edu.co </v>
          </cell>
          <cell r="G279">
            <v>3728266</v>
          </cell>
          <cell r="H279" t="str">
            <v>Laureano Ricardo Quintero Barrera</v>
          </cell>
          <cell r="I279" t="str">
            <v>NO OFICIAL - CORPORACION</v>
          </cell>
          <cell r="J279" t="str">
            <v>T.P.</v>
          </cell>
        </row>
        <row r="280">
          <cell r="A280">
            <v>4812</v>
          </cell>
          <cell r="B280" t="str">
            <v>CORPORACION DE EDUCACION SUPERIOR SURAMERICA</v>
          </cell>
          <cell r="C280" t="str">
            <v>Carrera 103D 136 Bis-03</v>
          </cell>
          <cell r="D280" t="str">
            <v>BOGOTÁ D.C.</v>
          </cell>
          <cell r="E280" t="str">
            <v>BOGOTÁ D.C.</v>
          </cell>
          <cell r="F280" t="str">
            <v>rectoria@lasmercedes.edu.co</v>
          </cell>
          <cell r="G280">
            <v>6813193</v>
          </cell>
          <cell r="H280" t="str">
            <v>Alvaro Hoffmann Valderrama</v>
          </cell>
          <cell r="I280" t="str">
            <v>NO OFICIAL - CORPORACION</v>
          </cell>
          <cell r="J280" t="str">
            <v>T.P.</v>
          </cell>
        </row>
        <row r="281">
          <cell r="A281">
            <v>4813</v>
          </cell>
          <cell r="B281" t="str">
            <v>CORPORACION UNIFICADA NACIONAL DE EDUCACION SUPERIOR-CUN-</v>
          </cell>
          <cell r="C281" t="str">
            <v>Carrera 5  12-64  La Candelaria</v>
          </cell>
          <cell r="D281" t="str">
            <v>BOGOTÁ D.C.</v>
          </cell>
          <cell r="E281" t="str">
            <v>BOGOTÁ D.C.</v>
          </cell>
          <cell r="F281" t="str">
            <v>liliana_rodriguez@cun.edu.co, rectoria@cun.edu.co</v>
          </cell>
          <cell r="G281" t="str">
            <v>3813222, 3426262</v>
          </cell>
          <cell r="H281" t="str">
            <v xml:space="preserve">Liliana Margarita Rodríguez Rodríguez </v>
          </cell>
          <cell r="I281" t="str">
            <v>NO OFICIAL - CORPORACION</v>
          </cell>
          <cell r="J281" t="str">
            <v>T.P.</v>
          </cell>
        </row>
        <row r="282">
          <cell r="A282">
            <v>4817</v>
          </cell>
          <cell r="B282" t="str">
            <v>CORPORACION EDUCATIVA DEL LITORAL</v>
          </cell>
          <cell r="C282" t="str">
            <v xml:space="preserve">Calle 79 42F-110 </v>
          </cell>
          <cell r="D282" t="str">
            <v>ATLANTICO</v>
          </cell>
          <cell r="E282" t="str">
            <v>BARRANQUILLA</v>
          </cell>
          <cell r="F282" t="str">
            <v>rectoria@litoral.edu.co, srectoria@litoral.edu.co</v>
          </cell>
          <cell r="G282" t="str">
            <v>(075)   3207450 ext 103,  3017066838, 3006254333</v>
          </cell>
          <cell r="H282" t="str">
            <v>Johan Enrique Gomez Pulga</v>
          </cell>
          <cell r="I282" t="str">
            <v>NO OFICIAL - CORPORACION</v>
          </cell>
          <cell r="J282" t="str">
            <v>T.P.</v>
          </cell>
        </row>
        <row r="283">
          <cell r="A283">
            <v>4818</v>
          </cell>
          <cell r="B283" t="str">
            <v>CORPORACION UNIVERSITARIA LATINOAMERICANA- CUL</v>
          </cell>
          <cell r="C283" t="str">
            <v>Calle 58  55-24A</v>
          </cell>
          <cell r="D283" t="str">
            <v>ATLANTICO</v>
          </cell>
          <cell r="E283" t="str">
            <v>BARRANQUILLA</v>
          </cell>
          <cell r="F283" t="str">
            <v>rectoria@ul.edu.co, info@ul.edu.co</v>
          </cell>
          <cell r="G283" t="str">
            <v>(075)  3444868, 3444931, 3442272 Rectoría:3606272</v>
          </cell>
          <cell r="H283" t="str">
            <v>José Eduardo Crissien Orellano</v>
          </cell>
          <cell r="I283" t="str">
            <v>NO OFICIAL - CORPORACION</v>
          </cell>
          <cell r="J283" t="str">
            <v>I.U./E.T</v>
          </cell>
        </row>
        <row r="284">
          <cell r="A284">
            <v>4822</v>
          </cell>
          <cell r="B284" t="str">
            <v>CORPORACION ESCUELA DE ARTES Y LETRAS</v>
          </cell>
          <cell r="C284" t="str">
            <v>Carrera 12  70-44/46</v>
          </cell>
          <cell r="D284" t="str">
            <v>BOGOTÁ D.C.</v>
          </cell>
          <cell r="E284" t="str">
            <v>BOGOTÁ D.C.</v>
          </cell>
          <cell r="F284" t="str">
            <v>rectoria@artesyletras.com.co, dirproyectoesp@artesyletras.edu.co</v>
          </cell>
          <cell r="G284" t="str">
            <v>5437601, 5417173</v>
          </cell>
          <cell r="H284" t="str">
            <v xml:space="preserve">Edgar Ignacio Díaz Santos </v>
          </cell>
          <cell r="I284" t="str">
            <v>NO OFICIAL - CORPORACION</v>
          </cell>
          <cell r="J284" t="str">
            <v>I.U./E.T</v>
          </cell>
        </row>
        <row r="285">
          <cell r="A285">
            <v>4825</v>
          </cell>
          <cell r="B285" t="str">
            <v>CORPORACION INSTITUTO DE ADMINISTRACION Y FINANZAS - C.I.A.F.</v>
          </cell>
          <cell r="C285" t="str">
            <v>Carrera 6  24-56</v>
          </cell>
          <cell r="D285" t="str">
            <v>RISARALDA</v>
          </cell>
          <cell r="E285" t="str">
            <v>PEREIRA</v>
          </cell>
          <cell r="F285" t="str">
            <v>informes@ciaf.edu.co, rectoria@ciaf.edu.co, secretariagnral@ciaf.edu.co</v>
          </cell>
          <cell r="G285" t="str">
            <v>(076)  3400100 3400102 /103</v>
          </cell>
          <cell r="H285" t="str">
            <v>Gustavo Antonio Restrepo Mesa</v>
          </cell>
          <cell r="I285" t="str">
            <v>NO OFICIAL - CORPORACION</v>
          </cell>
          <cell r="J285" t="str">
            <v>T.P.</v>
          </cell>
        </row>
        <row r="286">
          <cell r="A286">
            <v>4826</v>
          </cell>
          <cell r="B286" t="str">
            <v>CORPORACION UNIVERSITARIA REGIONAL DEL CARIBE- IAFIC</v>
          </cell>
          <cell r="C286" t="str">
            <v>Pie del Cerro, Av.Pedro Heredia 18B-17</v>
          </cell>
          <cell r="D286" t="str">
            <v>BOLIVAR</v>
          </cell>
          <cell r="E286" t="str">
            <v>CARTAGENA</v>
          </cell>
          <cell r="F286" t="str">
            <v>rector@curc.iafic.edu.co, presidencia@curc.edu.co, fernandotinoco007@gmail.com</v>
          </cell>
          <cell r="G286" t="str">
            <v>(075)  6666470, 6664479</v>
          </cell>
          <cell r="H286" t="str">
            <v>Fernando Carlos Tinoco Tamara</v>
          </cell>
          <cell r="I286" t="str">
            <v>NO OFICIAL - CORPORACION</v>
          </cell>
          <cell r="J286" t="str">
            <v>I.U./E.T</v>
          </cell>
        </row>
        <row r="287">
          <cell r="A287">
            <v>4829</v>
          </cell>
          <cell r="B287" t="str">
            <v>CORPORACION INTERAMERICANA DE EDUCACION SUPERIOR-CORPOCIDES</v>
          </cell>
          <cell r="C287" t="str">
            <v>Carrera 26  50-73</v>
          </cell>
          <cell r="D287" t="str">
            <v>SANTANDER</v>
          </cell>
          <cell r="E287" t="str">
            <v>BUCARAMANGA</v>
          </cell>
          <cell r="F287" t="str">
            <v>interamericanabmanga@hotmail.com</v>
          </cell>
          <cell r="G287" t="str">
            <v>(077)  6473939, 6429994</v>
          </cell>
          <cell r="H287" t="str">
            <v>Fernando Ardila Bernal</v>
          </cell>
          <cell r="I287" t="str">
            <v>NO OFICIAL - CORPORACION</v>
          </cell>
          <cell r="J287" t="str">
            <v>T.P.</v>
          </cell>
        </row>
        <row r="288">
          <cell r="A288">
            <v>4832</v>
          </cell>
          <cell r="B288" t="str">
            <v>CORPORACION INSTITUTO SUPERIOR DE EDUCACION SOCIAL-ISES-</v>
          </cell>
          <cell r="C288" t="str">
            <v>Carrera 23  63 - 36</v>
          </cell>
          <cell r="D288" t="str">
            <v>BOGOTÁ D.C.</v>
          </cell>
          <cell r="E288" t="str">
            <v>BOGOTÁ D.C.</v>
          </cell>
          <cell r="F288" t="str">
            <v>mavila@ises.edu.co,</v>
          </cell>
          <cell r="G288" t="str">
            <v>5441388, 5446573</v>
          </cell>
          <cell r="H288" t="str">
            <v xml:space="preserve">Miguel Antonio Ávila Figueroa </v>
          </cell>
          <cell r="I288" t="str">
            <v>NO OFICIAL - CORPORACION</v>
          </cell>
          <cell r="J288" t="str">
            <v>T.P.</v>
          </cell>
        </row>
        <row r="289">
          <cell r="A289">
            <v>4835</v>
          </cell>
          <cell r="B289" t="str">
            <v>CORPORACION UNIVERSITARIA TALLER CINCO CENTRO DE DISEÑO</v>
          </cell>
          <cell r="C289" t="str">
            <v>Autopista Norte Km. 19 (Vía a Chía)</v>
          </cell>
          <cell r="D289" t="str">
            <v>BOGOTÁ D.C.</v>
          </cell>
          <cell r="E289" t="str">
            <v>BOGOTÁ D.C.</v>
          </cell>
          <cell r="F289" t="str">
            <v>taller5@taller5.edu.co,</v>
          </cell>
          <cell r="G289" t="str">
            <v>6760448, 6760268</v>
          </cell>
          <cell r="H289" t="str">
            <v xml:space="preserve">Alejandro Álvarez de  Castro </v>
          </cell>
          <cell r="I289" t="str">
            <v>NO OFICIAL - CORPORACION</v>
          </cell>
          <cell r="J289" t="str">
            <v>I.U./E.T</v>
          </cell>
        </row>
        <row r="290">
          <cell r="A290">
            <v>4837</v>
          </cell>
          <cell r="B290" t="str">
            <v>CORPORACION UNIVERSITARIA DE CIENCIAS EMPRESARIALES, EDUCACION Y SALUD -CORSALUD-</v>
          </cell>
          <cell r="C290" t="str">
            <v xml:space="preserve"> Carrera 53 59-70</v>
          </cell>
          <cell r="D290" t="str">
            <v>ATLANTICO</v>
          </cell>
          <cell r="E290" t="str">
            <v>BARRANQUILLA</v>
          </cell>
          <cell r="F290" t="str">
            <v>rectoria@corsalud.edu.co, luz.gomez@corsalud.edu.co, presidencia@corsalud.edu.co</v>
          </cell>
          <cell r="G290" t="str">
            <v>(075) 3861171,3693644, 3682894, 3682895, 3682896, 3690060</v>
          </cell>
          <cell r="H290" t="str">
            <v>Luz Estela Gomez Lima</v>
          </cell>
          <cell r="I290" t="str">
            <v>NO OFICIAL - CORPORACION</v>
          </cell>
          <cell r="J290" t="str">
            <v>I.U./E.T</v>
          </cell>
        </row>
        <row r="291">
          <cell r="A291">
            <v>5801</v>
          </cell>
          <cell r="B291" t="str">
            <v>CORPORACION ESCUELA TECNOLOGICA DEL ORIENTE</v>
          </cell>
          <cell r="C291" t="str">
            <v>Calle 41 10-30 Barrio Alfonso López</v>
          </cell>
          <cell r="D291" t="str">
            <v>SANTANDER</v>
          </cell>
          <cell r="E291" t="str">
            <v>BUCARAMANGA</v>
          </cell>
          <cell r="F291" t="str">
            <v>rector@tecnologicadeloriente.edu.co, admin@tecnologicadeloriente.edu.co</v>
          </cell>
          <cell r="G291" t="str">
            <v>(077)  6349810, 6454144</v>
          </cell>
          <cell r="H291" t="str">
            <v>Wilson Jaimes Martinez</v>
          </cell>
          <cell r="I291" t="str">
            <v>NO OFICIAL - CORPORACION</v>
          </cell>
          <cell r="J291" t="str">
            <v>I.U./E.T</v>
          </cell>
        </row>
        <row r="292">
          <cell r="A292">
            <v>5802</v>
          </cell>
          <cell r="B292" t="str">
            <v>UNIVERSIDAD ECCI</v>
          </cell>
          <cell r="C292" t="str">
            <v>Carrera 19  49-20</v>
          </cell>
          <cell r="D292" t="str">
            <v>BOGOTÁ D.C.</v>
          </cell>
          <cell r="E292" t="str">
            <v>BOGOTÁ D.C.</v>
          </cell>
          <cell r="F292" t="str">
            <v>rectoria@ecci.edu.co</v>
          </cell>
          <cell r="G292" t="str">
            <v>2320606, 3405772, 3537171 ext 121</v>
          </cell>
          <cell r="H292" t="str">
            <v xml:space="preserve"> Fernando Arturo Soler López </v>
          </cell>
          <cell r="I292" t="str">
            <v>NO OFICIAL - CORPORACION</v>
          </cell>
          <cell r="J292" t="str">
            <v>U</v>
          </cell>
        </row>
        <row r="293">
          <cell r="A293">
            <v>9102</v>
          </cell>
          <cell r="B293" t="str">
            <v>ESCUELA DE SUBOFICIALES DE LA FUERZA AEREA COLOMBIANA ANDRES M. DIAZ</v>
          </cell>
          <cell r="C293" t="str">
            <v>Madrid (Cundinamarca)</v>
          </cell>
          <cell r="D293" t="str">
            <v>CUNDINAMARCA</v>
          </cell>
          <cell r="E293" t="str">
            <v>MADRID</v>
          </cell>
          <cell r="F293" t="str">
            <v xml:space="preserve"> mauricio.reyes@fac.mil.co </v>
          </cell>
          <cell r="G293" t="str">
            <v>8250409, 8254800</v>
          </cell>
          <cell r="H293" t="str">
            <v>Efrain Mauricio Reyes Diaz</v>
          </cell>
          <cell r="I293" t="str">
            <v>REGIMEN ESPECIAL</v>
          </cell>
          <cell r="J293" t="str">
            <v>I.T.</v>
          </cell>
        </row>
        <row r="294">
          <cell r="A294">
            <v>9103</v>
          </cell>
          <cell r="B294" t="str">
            <v>ESCUELA MILITAR DE AVIACION MARCO FIDEL SUAREZ</v>
          </cell>
          <cell r="C294" t="str">
            <v>Carrera 8  58-67</v>
          </cell>
          <cell r="D294" t="str">
            <v>VALLE</v>
          </cell>
          <cell r="E294" t="str">
            <v>CALI</v>
          </cell>
          <cell r="F294" t="str">
            <v xml:space="preserve"> emayu@emavi.edu.co</v>
          </cell>
          <cell r="G294" t="str">
            <v xml:space="preserve">(072)  4881000 </v>
          </cell>
          <cell r="H294" t="str">
            <v>Carlos Fernando Silva Rueda</v>
          </cell>
          <cell r="I294" t="str">
            <v>REGIMEN ESPECIAL</v>
          </cell>
          <cell r="J294" t="str">
            <v>I.U./E.T</v>
          </cell>
        </row>
        <row r="295">
          <cell r="A295">
            <v>9104</v>
          </cell>
          <cell r="B295" t="str">
            <v>ESCUELA MILITAR DE CADETES GENERAL JOSE MARIA CORDOVA</v>
          </cell>
          <cell r="C295" t="str">
            <v>Calle 80  38-00 (Avenida Suba)</v>
          </cell>
          <cell r="D295" t="str">
            <v>BOGOTÁ D.C.</v>
          </cell>
          <cell r="E295" t="str">
            <v>BOGOTÁ D.C.</v>
          </cell>
          <cell r="F295" t="str">
            <v>asesoriajuridica@esmic.edu.co</v>
          </cell>
          <cell r="G295" t="str">
            <v>3770850 ext. 1024-1090</v>
          </cell>
          <cell r="H295" t="str">
            <v>Juvenal Diaz Mateus</v>
          </cell>
          <cell r="I295" t="str">
            <v>REGIMEN ESPECIAL</v>
          </cell>
          <cell r="J295" t="str">
            <v>I.U./E.T</v>
          </cell>
        </row>
        <row r="296">
          <cell r="A296">
            <v>9105</v>
          </cell>
          <cell r="B296" t="str">
            <v>ESCUELA NAVAL DE CADETES ALMIRANTE PADILLA</v>
          </cell>
          <cell r="C296" t="str">
            <v>Barrio Manzanillo, Avenida El Bosque</v>
          </cell>
          <cell r="D296" t="str">
            <v>BOLIVAR</v>
          </cell>
          <cell r="E296" t="str">
            <v>CARTAGENA</v>
          </cell>
          <cell r="F296" t="str">
            <v xml:space="preserve">ayen@enap.edu.co </v>
          </cell>
          <cell r="G296" t="str">
            <v>(075)  6694315, 6694332, 6694295, 6694478</v>
          </cell>
          <cell r="H296" t="str">
            <v>Francisco Hernando Cubides Granados</v>
          </cell>
          <cell r="I296" t="str">
            <v>REGIMEN ESPECIAL</v>
          </cell>
          <cell r="J296" t="str">
            <v>U</v>
          </cell>
        </row>
        <row r="297">
          <cell r="A297">
            <v>9107</v>
          </cell>
          <cell r="B297" t="str">
            <v>ESCUELA DE INGENIEROS MILITARES</v>
          </cell>
          <cell r="C297" t="str">
            <v>Carrera 50 18-06 Puente Aranda</v>
          </cell>
          <cell r="D297" t="str">
            <v>BOGOTÁ D.C.</v>
          </cell>
          <cell r="E297" t="str">
            <v>BOGOTÁ D.C.</v>
          </cell>
          <cell r="F297" t="str">
            <v xml:space="preserve">secretariageneral@esing.edu.co </v>
          </cell>
          <cell r="G297" t="str">
            <v>4468011, 4468702, 4468281</v>
          </cell>
          <cell r="H297" t="str">
            <v>Jose Fernedy Camero Menza</v>
          </cell>
          <cell r="I297" t="str">
            <v>REGIMEN ESPECIAL</v>
          </cell>
          <cell r="J297" t="str">
            <v>I.U./E.T</v>
          </cell>
        </row>
        <row r="298">
          <cell r="A298">
            <v>9108</v>
          </cell>
          <cell r="B298" t="str">
            <v xml:space="preserve">INSTITUTO CARO Y CUERVO </v>
          </cell>
          <cell r="C298" t="str">
            <v xml:space="preserve"> Calle 10 4-69</v>
          </cell>
          <cell r="D298" t="str">
            <v>BOGOTÁ D.C.</v>
          </cell>
          <cell r="E298" t="str">
            <v>BOGOTÁ D.C.</v>
          </cell>
          <cell r="F298" t="str">
            <v>contacto@caroycuervo.gov.co</v>
          </cell>
          <cell r="G298" t="str">
            <v>3422121- 2841284</v>
          </cell>
          <cell r="H298" t="str">
            <v>Carmen Rosa Millán Grajales</v>
          </cell>
          <cell r="I298" t="str">
            <v>REGIMEN ESPECIAL</v>
          </cell>
          <cell r="J298" t="str">
            <v>I.U./E.T</v>
          </cell>
        </row>
        <row r="299">
          <cell r="A299">
            <v>9110</v>
          </cell>
          <cell r="B299" t="str">
            <v>SERVICIO NACIONAL DE APRENDIZAJE-SENA-</v>
          </cell>
          <cell r="C299" t="str">
            <v xml:space="preserve"> Carrera 13 65-10,  Direccion General: Plazoleta La Previsora Calle 57 8-69</v>
          </cell>
          <cell r="D299" t="str">
            <v>BOGOTÁ D.C.</v>
          </cell>
          <cell r="E299" t="str">
            <v>BOGOTÁ D.C.</v>
          </cell>
          <cell r="F299" t="str">
            <v xml:space="preserve"> jalizarazo@sena.edu.co</v>
          </cell>
          <cell r="G299">
            <v>5461500</v>
          </cell>
          <cell r="H299" t="str">
            <v>José Antonio Lizarazo Sarmiento</v>
          </cell>
          <cell r="I299" t="e">
            <v>#N/A</v>
          </cell>
          <cell r="J299" t="e">
            <v>#N/A</v>
          </cell>
        </row>
        <row r="300">
          <cell r="A300">
            <v>9116</v>
          </cell>
          <cell r="B300" t="str">
            <v>FUNDACION UNIVERSITARIA CLARETIANA - UNICLARETIANA</v>
          </cell>
          <cell r="C300" t="str">
            <v>Calle 20   5 - 66 Barrio La Yesquita</v>
          </cell>
          <cell r="D300" t="str">
            <v>CHOCO</v>
          </cell>
          <cell r="E300" t="str">
            <v>QUIBDO</v>
          </cell>
          <cell r="F300" t="str">
            <v>rector@uniclaretiana.edu.co, secretariageneral@uniclaretiana.edu.co</v>
          </cell>
          <cell r="G300" t="str">
            <v>(074) 6711217,2638117</v>
          </cell>
          <cell r="H300" t="str">
            <v>Jose Oscar Cordoba Lizcano</v>
          </cell>
          <cell r="I300" t="str">
            <v>NO OFICIAL - FUNDACION</v>
          </cell>
          <cell r="J300" t="str">
            <v>I.U./E.T</v>
          </cell>
        </row>
        <row r="301">
          <cell r="A301">
            <v>9117</v>
          </cell>
          <cell r="B301" t="str">
            <v>FUNDACION POLITECNICA CORPO</v>
          </cell>
          <cell r="C301" t="str">
            <v xml:space="preserve"> Carrera 17 151-27</v>
          </cell>
          <cell r="D301" t="str">
            <v>BOGOTÁ D.C.</v>
          </cell>
          <cell r="E301" t="str">
            <v>BOGOTÁ D.C.</v>
          </cell>
          <cell r="F301" t="str">
            <v>rectoria@corpo.edu.co</v>
          </cell>
          <cell r="G301">
            <v>2585606.625</v>
          </cell>
          <cell r="H301" t="str">
            <v>Fabian Jaimes Lara</v>
          </cell>
          <cell r="I301" t="str">
            <v>NO OFICIAL - FUNDACION</v>
          </cell>
          <cell r="J301" t="str">
            <v>T.P.</v>
          </cell>
        </row>
        <row r="302">
          <cell r="A302">
            <v>9119</v>
          </cell>
          <cell r="B302" t="str">
            <v>CORPORACION UNIVERSITARIA AMERICANA</v>
          </cell>
          <cell r="C302" t="str">
            <v>Calle 71 No. 41C -35, Edificio COSMOS, Bloque D.</v>
          </cell>
          <cell r="D302" t="str">
            <v>ATLANTICO</v>
          </cell>
          <cell r="E302" t="str">
            <v>BARRANQUILLA</v>
          </cell>
          <cell r="F302" t="str">
            <v>acorredor@coruniamericana.edu.co'</v>
          </cell>
          <cell r="G302" t="str">
            <v>(075)3851027</v>
          </cell>
          <cell r="H302" t="str">
            <v>Alba Lucia Corredor Gomez</v>
          </cell>
          <cell r="I302" t="str">
            <v>NO OFICIAL - CORPORACION</v>
          </cell>
          <cell r="J302" t="str">
            <v>I.U./E.T</v>
          </cell>
        </row>
        <row r="303">
          <cell r="A303">
            <v>9120</v>
          </cell>
          <cell r="B303" t="str">
            <v>FUNDACION UNIVERSITARIA BELLAS ARTES</v>
          </cell>
          <cell r="C303" t="str">
            <v>Palacio de Bellas Artes, Calle 52  42-08</v>
          </cell>
          <cell r="D303" t="str">
            <v>ANTIOQUIA</v>
          </cell>
          <cell r="E303" t="str">
            <v>MEDELLIN</v>
          </cell>
          <cell r="F303" t="str">
            <v>rectoria@bellasartesmed.edu.co,  presidencia@smp-medellin.org</v>
          </cell>
          <cell r="G303" t="str">
            <v>(074)4447787</v>
          </cell>
          <cell r="H303" t="str">
            <v>Omar Dario Lopera Quiros</v>
          </cell>
          <cell r="I303" t="str">
            <v>NO OFICIAL - FUNDACION</v>
          </cell>
          <cell r="J303" t="str">
            <v>I.U./E.T</v>
          </cell>
        </row>
        <row r="304">
          <cell r="A304">
            <v>9121</v>
          </cell>
          <cell r="B304" t="str">
            <v>FUNDACION UNIVERSITARIA COLOMBO INTERNACIONAL - UNICOLOMBO</v>
          </cell>
          <cell r="C304" t="str">
            <v>Centro, Calle de la Factoría 36-27</v>
          </cell>
          <cell r="D304" t="str">
            <v>BOLIVAR</v>
          </cell>
          <cell r="E304" t="str">
            <v>CARTAGENA</v>
          </cell>
          <cell r="F304" t="str">
            <v xml:space="preserve">mramos@colombocartagena.com </v>
          </cell>
          <cell r="G304" t="str">
            <v>(075) 664 1714 – 6644887</v>
          </cell>
          <cell r="H304" t="str">
            <v>Mario Ramos Vélez</v>
          </cell>
          <cell r="I304" t="str">
            <v>NO OFICIAL - FUNDACION</v>
          </cell>
          <cell r="J304" t="str">
            <v>I.U./E.T</v>
          </cell>
        </row>
        <row r="305">
          <cell r="A305">
            <v>9122</v>
          </cell>
          <cell r="B305" t="str">
            <v>UNIVERSIDAD MANUELA BELTRAN-UMB-</v>
          </cell>
          <cell r="C305" t="str">
            <v>Calle de los Estudiantes 10-20 Ciudadela Real de Minas y Cra 27 33-106</v>
          </cell>
          <cell r="D305" t="str">
            <v>SANTANDER</v>
          </cell>
          <cell r="E305" t="str">
            <v>BUCARAMANGA</v>
          </cell>
          <cell r="F305" t="str">
            <v>alberto.cadena@umb.edu.co</v>
          </cell>
          <cell r="G305" t="str">
            <v>(077)6525202, 6343440</v>
          </cell>
          <cell r="H305" t="str">
            <v>Alberto Cadena Angarita</v>
          </cell>
          <cell r="I305" t="str">
            <v>NO OFICIAL - FUNDACION</v>
          </cell>
          <cell r="J305" t="str">
            <v>U</v>
          </cell>
        </row>
        <row r="306">
          <cell r="A306">
            <v>9124</v>
          </cell>
          <cell r="B306" t="str">
            <v>FUNDACION TECNOLOGICA RURAL COREDI -FUNTEC</v>
          </cell>
          <cell r="C306" t="str">
            <v>Calle 30  36-11</v>
          </cell>
          <cell r="D306" t="str">
            <v>ANTIOQUIA</v>
          </cell>
          <cell r="E306" t="str">
            <v>MARINILLA</v>
          </cell>
          <cell r="F306" t="str">
            <v>rectoria@tecnologicocoredi.edu.co, institucional@tecnologicocoredi.edu.co</v>
          </cell>
          <cell r="G306" t="str">
            <v>(074)5690120 ext. 117 ó 229</v>
          </cell>
          <cell r="H306" t="str">
            <v>Luis Ferney López Jiménez</v>
          </cell>
          <cell r="I306" t="str">
            <v>NO OFICIAL - FUNDACION</v>
          </cell>
          <cell r="J306" t="str">
            <v>I.T.</v>
          </cell>
        </row>
        <row r="307">
          <cell r="A307">
            <v>9125</v>
          </cell>
          <cell r="B307" t="str">
            <v>UNIVERSIDAD DE ANTIOQUIA</v>
          </cell>
          <cell r="C307" t="str">
            <v>Calle 9 7-36 Diagonal al Comando de la Policia</v>
          </cell>
          <cell r="D307" t="str">
            <v>ANTIOQUIA</v>
          </cell>
          <cell r="E307" t="str">
            <v>SANTAFE DE ANTIOQUIA</v>
          </cell>
          <cell r="F307" t="str">
            <v xml:space="preserve"> rectoria@udea.edu.co, udeasantafe@edatel.net.co</v>
          </cell>
          <cell r="G307" t="str">
            <v>8531743 8531821 8533337</v>
          </cell>
          <cell r="H307" t="str">
            <v>John Jairo Arboleda Céspedes</v>
          </cell>
          <cell r="I307" t="str">
            <v>OFICIAL NACIONAL</v>
          </cell>
          <cell r="J307" t="str">
            <v>U</v>
          </cell>
        </row>
        <row r="308">
          <cell r="A308">
            <v>9126</v>
          </cell>
          <cell r="B308" t="str">
            <v>CORPORACION TECNOLOGICA INDOAMERICA</v>
          </cell>
          <cell r="C308" t="str">
            <v>Carrera 46 Calle 57 Esquina</v>
          </cell>
          <cell r="D308" t="str">
            <v>ATLANTICO</v>
          </cell>
          <cell r="E308" t="str">
            <v>BARRANQUILLA</v>
          </cell>
          <cell r="F308" t="str">
            <v>rector@indoamerica.edu.co, info@indoamerica.edu.co</v>
          </cell>
          <cell r="G308">
            <v>3697604</v>
          </cell>
          <cell r="H308" t="str">
            <v>Jairo Augusto Rodelo Sierra</v>
          </cell>
          <cell r="I308" t="str">
            <v>NO OFICIAL - CORPORACION</v>
          </cell>
          <cell r="J308" t="str">
            <v>I.T.</v>
          </cell>
        </row>
        <row r="309">
          <cell r="A309">
            <v>9127</v>
          </cell>
          <cell r="B309" t="str">
            <v>CORPORACION UNIVERSITARIA DE SABANETA- UNISABANETA</v>
          </cell>
          <cell r="C309" t="str">
            <v>Calle 75 sur  34-120</v>
          </cell>
          <cell r="D309" t="str">
            <v>ANTIOQUIA</v>
          </cell>
          <cell r="E309" t="str">
            <v>SABANETA</v>
          </cell>
          <cell r="F309" t="str">
            <v>info@unisabaneta.edu.co, secretaria.general@unisabaneta.edu.co</v>
          </cell>
          <cell r="G309">
            <v>3011818</v>
          </cell>
          <cell r="H309" t="str">
            <v>Juan Carlos Trujillo Barrera</v>
          </cell>
          <cell r="I309" t="str">
            <v>NO OFICIAL - CORPORACION</v>
          </cell>
          <cell r="J309" t="str">
            <v>I.U./E.T</v>
          </cell>
        </row>
        <row r="310">
          <cell r="A310">
            <v>9128</v>
          </cell>
          <cell r="B310" t="str">
            <v xml:space="preserve"> LCI - FUNDACION TECNOLOGICA</v>
          </cell>
          <cell r="C310" t="str">
            <v>Carrera 13  75-74</v>
          </cell>
          <cell r="D310" t="str">
            <v>BOGOTÁ D.C.</v>
          </cell>
          <cell r="E310" t="str">
            <v>BOGOTÁ D.C.</v>
          </cell>
          <cell r="F310" t="str">
            <v>paula.perotti@lci.edu.co, Secretaría general: german.saavedra@lci.edu.co</v>
          </cell>
          <cell r="G310" t="str">
            <v>2174757, Rectoria: 2104975</v>
          </cell>
          <cell r="H310" t="str">
            <v>Paula Perotti</v>
          </cell>
          <cell r="I310" t="str">
            <v>NO OFICIAL - FUNDACION</v>
          </cell>
          <cell r="J310" t="str">
            <v>I.T.</v>
          </cell>
        </row>
        <row r="311">
          <cell r="A311">
            <v>9129</v>
          </cell>
          <cell r="B311" t="str">
            <v>FUNDACION UNIVERSITARIA CAFAM - UNICAFAM</v>
          </cell>
          <cell r="C311" t="str">
            <v>AK 68 90-88</v>
          </cell>
          <cell r="D311" t="str">
            <v>BOGOTÁ D.C.</v>
          </cell>
          <cell r="E311" t="str">
            <v>BOGOTÁ D.C.</v>
          </cell>
          <cell r="F311" t="str">
            <v>francisco.cajiao@unicafam.edu.co</v>
          </cell>
          <cell r="G311" t="str">
            <v>6468000 Ext.19/01/02/03, Rectoría 6444902</v>
          </cell>
          <cell r="H311" t="str">
            <v>Francisco Aurelio Cajiao Restrepo</v>
          </cell>
          <cell r="I311" t="str">
            <v>NO OFICIAL - FUNDACION</v>
          </cell>
          <cell r="J311" t="str">
            <v>I.U./E.T</v>
          </cell>
        </row>
        <row r="312">
          <cell r="A312">
            <v>9131</v>
          </cell>
          <cell r="B312" t="str">
            <v>FUNDACION UNIVERSITARIA CERVANTINA SAN AGUSTIN - UNICERVANTINA SAN AGUSTIN</v>
          </cell>
          <cell r="C312" t="str">
            <v>Calle 77   11-63</v>
          </cell>
          <cell r="D312" t="str">
            <v>BOGOTÁ D.C.</v>
          </cell>
          <cell r="E312" t="str">
            <v>BOGOTÁ D.C.</v>
          </cell>
          <cell r="F312" t="str">
            <v>rectoria@unicervantina.edu.co</v>
          </cell>
          <cell r="G312" t="str">
            <v>2120515 2120524</v>
          </cell>
          <cell r="H312" t="str">
            <v>Nelson Gallego Orozco</v>
          </cell>
          <cell r="I312" t="str">
            <v>NO OFICIAL - FUNDACION</v>
          </cell>
          <cell r="J312" t="str">
            <v>I.U./E.T</v>
          </cell>
        </row>
        <row r="313">
          <cell r="A313">
            <v>9132</v>
          </cell>
          <cell r="B313" t="str">
            <v>FUNDACION UNIVERSITARIA CIEO - UNICIEO</v>
          </cell>
          <cell r="C313" t="str">
            <v>Cra. 5  118-10</v>
          </cell>
          <cell r="D313" t="str">
            <v>BOGOTÁ D.C.</v>
          </cell>
          <cell r="E313" t="str">
            <v>BOGOTÁ D.C.</v>
          </cell>
          <cell r="F313" t="str">
            <v xml:space="preserve">rectoria@unicieo.edu.co </v>
          </cell>
          <cell r="G313" t="str">
            <v>6371160 6371170</v>
          </cell>
          <cell r="H313" t="str">
            <v>Camilo Quintana Mejía</v>
          </cell>
          <cell r="I313" t="str">
            <v>NO OFICIAL - FUNDACION</v>
          </cell>
          <cell r="J313" t="str">
            <v>I.U./E.T</v>
          </cell>
        </row>
        <row r="314">
          <cell r="A314">
            <v>9899</v>
          </cell>
          <cell r="B314" t="str">
            <v>INSTITUCION UNIVERSITARIA DE COLOMBIA - UNIVERSITARIA DE COLOMBIA</v>
          </cell>
          <cell r="C314" t="str">
            <v>Cra. 7  35-85</v>
          </cell>
          <cell r="D314" t="str">
            <v>BOGOTÁ D.C.</v>
          </cell>
          <cell r="E314" t="str">
            <v>BOGOTÁ D.C.</v>
          </cell>
          <cell r="F314" t="str">
            <v>rector@universitariadecolombia.edu.co</v>
          </cell>
          <cell r="G314" t="str">
            <v>2880871- 2850928- 2324070</v>
          </cell>
          <cell r="H314" t="str">
            <v>Guillermo Hoyos Gómez</v>
          </cell>
          <cell r="I314" t="str">
            <v>NO OFICIAL - CORPORACION</v>
          </cell>
          <cell r="J314" t="str">
            <v>I.U./E.T</v>
          </cell>
        </row>
        <row r="315">
          <cell r="A315">
            <v>9900</v>
          </cell>
          <cell r="B315" t="str">
            <v>CORPORACION UNIVERSITARIA U DE COLOMBIA</v>
          </cell>
          <cell r="C315" t="str">
            <v>Calle 56  41-147</v>
          </cell>
          <cell r="D315" t="str">
            <v>ANTIOQUIA</v>
          </cell>
          <cell r="E315" t="str">
            <v>MEDELLIN</v>
          </cell>
          <cell r="F315" t="str">
            <v>rector@udecolombia.edu.co</v>
          </cell>
          <cell r="G315">
            <v>2398080</v>
          </cell>
          <cell r="H315" t="str">
            <v>Sergio de Jesus Betancur Franco</v>
          </cell>
          <cell r="I315" t="str">
            <v>NO OFICIAL - CORPORACION</v>
          </cell>
          <cell r="J315" t="str">
            <v>I.U./E.T</v>
          </cell>
        </row>
        <row r="316">
          <cell r="A316">
            <v>9902</v>
          </cell>
          <cell r="B316" t="str">
            <v>FUNDACION UNIVERSITARIA COMFENALCO SANTANDER</v>
          </cell>
          <cell r="C316" t="str">
            <v>Avenida Gonzalez Valencia  52-69</v>
          </cell>
          <cell r="D316" t="str">
            <v>SANTANDER</v>
          </cell>
          <cell r="E316" t="str">
            <v>BUCARAMANGA</v>
          </cell>
          <cell r="F316" t="str">
            <v>rectoria@ucn.edu.co,  sistemas@unc.edu.co</v>
          </cell>
          <cell r="G316" t="str">
            <v>6577000, 6577725,  6575839</v>
          </cell>
          <cell r="H316" t="str">
            <v>Carmen Cecilia Quintero Lozano</v>
          </cell>
          <cell r="I316" t="str">
            <v>NO OFICIAL - FUNDACION</v>
          </cell>
          <cell r="J316" t="str">
            <v>I.U./E.T</v>
          </cell>
        </row>
        <row r="317">
          <cell r="A317">
            <v>9903</v>
          </cell>
          <cell r="B317" t="str">
            <v>CORPORACION DE EDUCACION TECNOLOGICA COLSUBSIDIO- AIRBUS GROUP</v>
          </cell>
          <cell r="C317" t="str">
            <v xml:space="preserve">Calle 52A  9-76 </v>
          </cell>
          <cell r="D317" t="str">
            <v>BOGOTÁ D.C.</v>
          </cell>
          <cell r="E317" t="str">
            <v>BOGOTÁ D.C.</v>
          </cell>
          <cell r="F317" t="str">
            <v xml:space="preserve">wilmar.chinchilla@colsubsidio.com, diana.silva@colsubsidio.com </v>
          </cell>
          <cell r="G317">
            <v>2550617</v>
          </cell>
          <cell r="H317" t="str">
            <v>Wilmar Alexander Chinchilla Moreno</v>
          </cell>
          <cell r="I317" t="str">
            <v>NO OFICIAL - CORPORACION</v>
          </cell>
          <cell r="J317" t="str">
            <v>I.T.</v>
          </cell>
        </row>
        <row r="318">
          <cell r="A318">
            <v>9904</v>
          </cell>
          <cell r="B318" t="str">
            <v>FUNDACION UNIVERSITARIA COLOMBO- GERMANA</v>
          </cell>
          <cell r="C318" t="str">
            <v>Avenida Caracas 63-87</v>
          </cell>
          <cell r="D318" t="str">
            <v>BOGOTÁ D.C.</v>
          </cell>
          <cell r="E318" t="str">
            <v>BOGOTÁ D.C.</v>
          </cell>
          <cell r="F318" t="str">
            <v>rectoria@colombogermana.edu.co, jairo.lesmes@colombogermana.edu.co, secretaria.general@colombogermana.edu.co</v>
          </cell>
          <cell r="G318">
            <v>5879730</v>
          </cell>
          <cell r="H318" t="str">
            <v>Juliana Lesmes Quintero</v>
          </cell>
          <cell r="I318" t="str">
            <v>NO OFICIAL - FUNDACION</v>
          </cell>
          <cell r="J318" t="str">
            <v>I.U./E.T</v>
          </cell>
        </row>
        <row r="319">
          <cell r="A319">
            <v>9905</v>
          </cell>
          <cell r="B319" t="str">
            <v>FUNDACION ESCUELA TECNOLOGICA DE NEIVA - JESUS OVIEDO PEREZ- FET</v>
          </cell>
          <cell r="C319" t="str">
            <v>Km.11 via al Sur</v>
          </cell>
          <cell r="D319" t="str">
            <v>HUILA</v>
          </cell>
          <cell r="E319" t="str">
            <v>RIVERA</v>
          </cell>
          <cell r="F319" t="str">
            <v>rectoria@fet.edu.co</v>
          </cell>
          <cell r="G319" t="str">
            <v>8600117 8603438 8703107</v>
          </cell>
          <cell r="H319" t="str">
            <v>Luis Alfredo Ortíz Tovar</v>
          </cell>
          <cell r="I319" t="str">
            <v>NO OFICIAL - FUNDACION</v>
          </cell>
          <cell r="J319" t="str">
            <v>I.U./E.T</v>
          </cell>
        </row>
        <row r="320">
          <cell r="A320">
            <v>9906</v>
          </cell>
          <cell r="B320" t="str">
            <v>CORPORACION UNIVERSITARIA PARA EL DESARROLLO EMPRESARIAL Y SOCIAL- CUDES</v>
          </cell>
          <cell r="C320" t="str">
            <v>Av. 6N  47-197</v>
          </cell>
          <cell r="D320" t="str">
            <v>VALLE</v>
          </cell>
          <cell r="E320" t="str">
            <v xml:space="preserve">CALI </v>
          </cell>
          <cell r="F320" t="str">
            <v>rector@cudes.edu.co, registroacademico@cudes.edu.co</v>
          </cell>
          <cell r="G320">
            <v>6518200</v>
          </cell>
          <cell r="H320" t="str">
            <v>José Ricardo Llano Valencia</v>
          </cell>
          <cell r="I320" t="str">
            <v>NO OFICIAL - CORPORACION</v>
          </cell>
          <cell r="J320" t="str">
            <v>I.U./E.T</v>
          </cell>
        </row>
        <row r="321">
          <cell r="A321">
            <v>9907</v>
          </cell>
          <cell r="B321" t="str">
            <v>FUNDACION UNIVERSITARIA NAVARRA - UNINAVARRA</v>
          </cell>
          <cell r="C321" t="str">
            <v>Calle 10 6-41</v>
          </cell>
          <cell r="D321" t="str">
            <v>HUILA</v>
          </cell>
          <cell r="E321" t="str">
            <v>NEIVA</v>
          </cell>
          <cell r="F321" t="str">
            <v>snparra@navarra.edu.co</v>
          </cell>
          <cell r="G321">
            <v>8717770</v>
          </cell>
          <cell r="H321" t="str">
            <v>Sandra Liliana Navarro Parra</v>
          </cell>
          <cell r="I321" t="str">
            <v>NO OFICIAL - FUNDACION</v>
          </cell>
          <cell r="J321" t="str">
            <v>I.U./E.T</v>
          </cell>
        </row>
        <row r="322">
          <cell r="A322">
            <v>9910</v>
          </cell>
          <cell r="B322" t="str">
            <v>FUNDACION UNIVERSITARIA  "LUIS G. PAEZ" - UNILUISGPAEZ</v>
          </cell>
          <cell r="C322" t="str">
            <v>Carrera 5  65-50</v>
          </cell>
          <cell r="D322" t="str">
            <v>BOGOTÁ D.C.</v>
          </cell>
          <cell r="E322" t="str">
            <v>BOGOTÁ D.C.</v>
          </cell>
          <cell r="F322" t="str">
            <v xml:space="preserve">rectorfuluisgpaez@gmail.com, libardorojasamaya@hotmail.com </v>
          </cell>
          <cell r="G322" t="str">
            <v>3452497 - 3452530</v>
          </cell>
          <cell r="H322" t="str">
            <v>Jose Libardo Rojas Amaya</v>
          </cell>
          <cell r="I322" t="str">
            <v>NO OFICIAL - FUNDACION</v>
          </cell>
          <cell r="J322" t="str">
            <v>I.U./E.T</v>
          </cell>
        </row>
        <row r="323">
          <cell r="A323">
            <v>9913</v>
          </cell>
          <cell r="B323" t="str">
            <v>CORPORACION UNIVERSITARIA DE ASTURIAS</v>
          </cell>
          <cell r="C323" t="str">
            <v xml:space="preserve">Carrera 18 79-37/25 </v>
          </cell>
          <cell r="D323" t="str">
            <v>BOGOTÁ D.C.</v>
          </cell>
          <cell r="E323" t="str">
            <v>BOGOTÁ D.C.</v>
          </cell>
          <cell r="F323" t="str">
            <v>gbecerra@asturias.edu.co, cperez@iep.edu.es,  gvillegas@germanvillegasasociados.com</v>
          </cell>
          <cell r="G323">
            <v>7956999</v>
          </cell>
          <cell r="H323" t="str">
            <v>Gisele Eugenia Becerra Plaza</v>
          </cell>
          <cell r="I323" t="str">
            <v>NO OFICIAL - CORPORACION</v>
          </cell>
          <cell r="J323" t="str">
            <v>I.U./E.T</v>
          </cell>
        </row>
        <row r="324">
          <cell r="A324">
            <v>9914</v>
          </cell>
          <cell r="B324" t="str">
            <v>ELITE- ESCUELA LATINOAMERICANA DE INGENIEROS, TECNOLOGOS Y EMPRESARIOS</v>
          </cell>
          <cell r="C324" t="str">
            <v>Calle 140 18-23</v>
          </cell>
          <cell r="D324" t="str">
            <v>BOGOTÁ D.C.</v>
          </cell>
          <cell r="E324" t="str">
            <v>BOGOTÁ D.C.</v>
          </cell>
          <cell r="F324" t="str">
            <v>financiero@elite.edu.co, rectoria@elite.edu.co, cristina.silgado@elite.edu.co, juridica@elite.edu.co</v>
          </cell>
          <cell r="G324" t="str">
            <v>7456435, 3174370547, 3002086331</v>
          </cell>
          <cell r="H324" t="str">
            <v>Rafael Montoya Vélez</v>
          </cell>
          <cell r="I324" t="str">
            <v>NO OFICIAL - CORPORACION</v>
          </cell>
          <cell r="J324" t="str">
            <v>I.U./E.T</v>
          </cell>
        </row>
        <row r="325">
          <cell r="A325">
            <v>9915</v>
          </cell>
          <cell r="B325" t="str">
            <v>UNIVERSITARIA VIRTUAL INTERNACIONAL</v>
          </cell>
          <cell r="C325" t="str">
            <v>Carrera 19  71 A-23</v>
          </cell>
          <cell r="D325" t="str">
            <v>BOGOTÁ D.C.</v>
          </cell>
          <cell r="E325" t="str">
            <v>BOGOTÁ D.C.</v>
          </cell>
          <cell r="F325" t="str">
            <v>rectoria.uvirtual@uvirtual.edu.co, secretaria.general@uvirtual.edu.co</v>
          </cell>
          <cell r="G325" t="str">
            <v>7421994 7561154</v>
          </cell>
          <cell r="H325" t="str">
            <v>Javier Duván Amado Acosta</v>
          </cell>
          <cell r="I325" t="str">
            <v>NO OFICIAL - FUNDACION</v>
          </cell>
          <cell r="J325" t="str">
            <v>I.U./E.T</v>
          </cell>
        </row>
        <row r="326">
          <cell r="A326">
            <v>9922</v>
          </cell>
          <cell r="B326" t="str">
            <v>FUNDACION UNIVERSITARIA COMFAMILIAR RISARALDA</v>
          </cell>
          <cell r="C326" t="str">
            <v>Carrera 5 21-30</v>
          </cell>
          <cell r="D326" t="str">
            <v>RISARALDA</v>
          </cell>
          <cell r="E326" t="str">
            <v>PEREIRA</v>
          </cell>
          <cell r="F326" t="str">
            <v>ozapata@uc.edu.co</v>
          </cell>
          <cell r="G326" t="str">
            <v>3151600 -3172400</v>
          </cell>
          <cell r="H326" t="str">
            <v>Oscar Javier Zapata Gómez </v>
          </cell>
          <cell r="I326" t="str">
            <v>NO OFICIAL - FUNDACION</v>
          </cell>
          <cell r="J326" t="str">
            <v>I.U./E.T</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filterMode="1"/>
  <dimension ref="A2:W70"/>
  <sheetViews>
    <sheetView showGridLines="0" tabSelected="1" view="pageBreakPreview" topLeftCell="D13" zoomScaleNormal="100" zoomScaleSheetLayoutView="100" workbookViewId="0">
      <selection activeCell="M52" sqref="M52:N52"/>
    </sheetView>
  </sheetViews>
  <sheetFormatPr baseColWidth="10" defaultColWidth="9.140625" defaultRowHeight="15" x14ac:dyDescent="0.25"/>
  <cols>
    <col min="1" max="1" width="0" style="1" hidden="1" customWidth="1"/>
    <col min="2" max="2" width="9.140625" style="1"/>
    <col min="3" max="3" width="3.7109375" style="1" customWidth="1"/>
    <col min="4" max="4" width="44.85546875" style="1" customWidth="1"/>
    <col min="5" max="5" width="19.7109375" style="1" customWidth="1"/>
    <col min="6" max="6" width="23.5703125" style="1" customWidth="1"/>
    <col min="7" max="10" width="19.7109375" style="1" customWidth="1"/>
    <col min="11" max="11" width="25.28515625" style="1" bestFit="1" customWidth="1"/>
    <col min="12" max="14" width="19.7109375" style="1" customWidth="1"/>
    <col min="15" max="15" width="5.7109375" style="1" customWidth="1"/>
    <col min="16" max="17" width="0" style="1" hidden="1" customWidth="1"/>
    <col min="18" max="18" width="13.140625" style="1" hidden="1" customWidth="1"/>
    <col min="19" max="19" width="3.7109375" style="1" hidden="1" customWidth="1"/>
    <col min="20" max="20" width="9.140625" style="1" customWidth="1"/>
    <col min="21" max="21" width="22.85546875" style="1" customWidth="1"/>
    <col min="22" max="22" width="9.140625" style="1" customWidth="1"/>
    <col min="23" max="23" width="0" style="1" hidden="1" customWidth="1"/>
    <col min="24" max="16384" width="9.140625" style="1"/>
  </cols>
  <sheetData>
    <row r="2" spans="4:14" ht="3" customHeight="1" x14ac:dyDescent="0.25"/>
    <row r="3" spans="4:14" ht="9.75" customHeight="1" x14ac:dyDescent="0.25">
      <c r="D3" s="96" t="s">
        <v>0</v>
      </c>
      <c r="E3" s="96"/>
      <c r="F3" s="96"/>
      <c r="G3" s="96"/>
      <c r="H3" s="96"/>
      <c r="I3" s="96"/>
      <c r="L3" s="2"/>
      <c r="M3" s="2"/>
      <c r="N3" s="2"/>
    </row>
    <row r="4" spans="4:14" ht="9.75" customHeight="1" x14ac:dyDescent="0.25">
      <c r="D4" s="96"/>
      <c r="E4" s="96"/>
      <c r="F4" s="96"/>
      <c r="G4" s="96"/>
      <c r="H4" s="96"/>
      <c r="I4" s="96"/>
      <c r="L4" s="2"/>
      <c r="M4" s="2"/>
      <c r="N4" s="2"/>
    </row>
    <row r="5" spans="4:14" x14ac:dyDescent="0.25">
      <c r="D5" s="3" t="s">
        <v>1</v>
      </c>
      <c r="E5" s="3"/>
      <c r="F5" s="3"/>
      <c r="G5" s="3"/>
      <c r="L5" s="2"/>
      <c r="M5" s="2"/>
      <c r="N5" s="2"/>
    </row>
    <row r="6" spans="4:14" ht="15.75" x14ac:dyDescent="0.25">
      <c r="D6" s="4" t="s">
        <v>2</v>
      </c>
      <c r="E6" s="5"/>
      <c r="F6" s="5"/>
      <c r="G6" s="5" t="s">
        <v>3</v>
      </c>
      <c r="H6" s="2"/>
      <c r="I6" s="97"/>
      <c r="J6" s="97"/>
      <c r="K6" s="97"/>
      <c r="L6" s="97"/>
      <c r="M6" s="97"/>
      <c r="N6" s="97"/>
    </row>
    <row r="7" spans="4:14" x14ac:dyDescent="0.25">
      <c r="D7" s="6" t="s">
        <v>4</v>
      </c>
      <c r="E7" s="6"/>
      <c r="F7" s="7"/>
      <c r="G7" s="7"/>
      <c r="L7" s="2"/>
      <c r="M7" s="2"/>
      <c r="N7" s="2"/>
    </row>
    <row r="8" spans="4:14" x14ac:dyDescent="0.25">
      <c r="D8" s="8"/>
      <c r="E8" s="8"/>
      <c r="F8" s="8"/>
      <c r="I8" s="9"/>
      <c r="J8" s="10"/>
      <c r="K8" s="10"/>
      <c r="L8" s="11"/>
      <c r="M8" s="11"/>
      <c r="N8" s="11"/>
    </row>
    <row r="9" spans="4:14" ht="15.75" x14ac:dyDescent="0.25">
      <c r="D9" s="12" t="s">
        <v>5</v>
      </c>
      <c r="E9" s="13"/>
      <c r="F9" s="13"/>
      <c r="G9" s="13"/>
      <c r="H9" s="14"/>
      <c r="I9" s="14"/>
      <c r="J9" s="14"/>
      <c r="K9" s="10"/>
      <c r="L9" s="15"/>
      <c r="M9" s="15"/>
      <c r="N9" s="15"/>
    </row>
    <row r="10" spans="4:14" x14ac:dyDescent="0.25">
      <c r="D10" s="98" t="s">
        <v>6</v>
      </c>
      <c r="E10" s="99"/>
      <c r="F10" s="99"/>
      <c r="G10" s="99"/>
      <c r="H10" s="99"/>
      <c r="I10" s="99"/>
      <c r="J10" s="100"/>
      <c r="K10" s="10"/>
      <c r="L10" s="15"/>
      <c r="M10" s="107"/>
      <c r="N10" s="107"/>
    </row>
    <row r="11" spans="4:14" x14ac:dyDescent="0.25">
      <c r="D11" s="101"/>
      <c r="E11" s="102"/>
      <c r="F11" s="102"/>
      <c r="G11" s="102"/>
      <c r="H11" s="102"/>
      <c r="I11" s="102"/>
      <c r="J11" s="103"/>
      <c r="K11" s="10"/>
      <c r="L11" s="16" t="s">
        <v>7</v>
      </c>
      <c r="M11" s="108" t="s">
        <v>8</v>
      </c>
      <c r="N11" s="109"/>
    </row>
    <row r="12" spans="4:14" ht="15.75" x14ac:dyDescent="0.25">
      <c r="D12" s="101"/>
      <c r="E12" s="102"/>
      <c r="F12" s="102"/>
      <c r="G12" s="102"/>
      <c r="H12" s="102"/>
      <c r="I12" s="102"/>
      <c r="J12" s="103"/>
      <c r="K12" s="17"/>
      <c r="L12" s="16" t="s">
        <v>9</v>
      </c>
      <c r="M12" s="110" t="s">
        <v>10</v>
      </c>
      <c r="N12" s="111"/>
    </row>
    <row r="13" spans="4:14" ht="15.75" x14ac:dyDescent="0.25">
      <c r="D13" s="101"/>
      <c r="E13" s="102"/>
      <c r="F13" s="102"/>
      <c r="G13" s="102"/>
      <c r="H13" s="102"/>
      <c r="I13" s="102"/>
      <c r="J13" s="103"/>
      <c r="K13" s="17"/>
      <c r="L13" s="18" t="s">
        <v>11</v>
      </c>
      <c r="M13" s="108">
        <v>4112</v>
      </c>
      <c r="N13" s="109"/>
    </row>
    <row r="14" spans="4:14" ht="15.75" x14ac:dyDescent="0.25">
      <c r="D14" s="104"/>
      <c r="E14" s="105"/>
      <c r="F14" s="105"/>
      <c r="G14" s="105"/>
      <c r="H14" s="105"/>
      <c r="I14" s="105"/>
      <c r="J14" s="106"/>
      <c r="K14" s="17"/>
      <c r="L14" s="16" t="s">
        <v>12</v>
      </c>
      <c r="M14" s="112">
        <v>43474</v>
      </c>
      <c r="N14" s="113"/>
    </row>
    <row r="15" spans="4:14" ht="15.75" x14ac:dyDescent="0.25">
      <c r="D15" s="19"/>
      <c r="E15" s="19"/>
      <c r="F15" s="19"/>
      <c r="G15" s="19"/>
      <c r="H15" s="19"/>
      <c r="I15" s="19"/>
      <c r="J15" s="19"/>
      <c r="K15" s="17"/>
      <c r="L15" s="16"/>
    </row>
    <row r="16" spans="4:14" ht="6.75" customHeight="1" x14ac:dyDescent="0.25">
      <c r="L16" s="16"/>
    </row>
    <row r="17" spans="1:22" ht="15.75" x14ac:dyDescent="0.25">
      <c r="D17" s="20" t="s">
        <v>13</v>
      </c>
      <c r="E17" s="9"/>
      <c r="F17" s="9"/>
      <c r="G17" s="9"/>
      <c r="H17" s="9"/>
      <c r="I17" s="9"/>
      <c r="J17" s="9"/>
      <c r="K17" s="9"/>
      <c r="L17" s="9"/>
      <c r="M17" s="9"/>
      <c r="N17" s="9"/>
    </row>
    <row r="18" spans="1:22" ht="7.5" customHeight="1" x14ac:dyDescent="0.25">
      <c r="D18" s="20"/>
      <c r="E18" s="9"/>
      <c r="F18" s="9"/>
      <c r="G18" s="9"/>
      <c r="H18" s="9"/>
      <c r="I18" s="9"/>
      <c r="J18" s="9"/>
      <c r="K18" s="9"/>
      <c r="L18" s="9"/>
      <c r="M18" s="9"/>
      <c r="N18" s="9"/>
    </row>
    <row r="19" spans="1:22" ht="15.75" x14ac:dyDescent="0.25">
      <c r="D19" s="21" t="s">
        <v>14</v>
      </c>
      <c r="E19" s="22" t="str">
        <f>VLOOKUP($M$13,[1]Encabezado!$A$2:$J$326,2,0)</f>
        <v>COLEGIO INTEGRADO NACIONAL ORIENTE DE CALDAS- IES CINOC</v>
      </c>
      <c r="F19" s="23"/>
      <c r="G19" s="23"/>
      <c r="H19" s="23"/>
      <c r="I19" s="23" t="s">
        <v>15</v>
      </c>
      <c r="J19" s="22" t="str">
        <f>VLOOKUP($M$13,[1]Encabezado!$A$2:$J$326,9,0)</f>
        <v>OFICIAL DEPARTAMENTAL</v>
      </c>
      <c r="K19" s="23"/>
      <c r="L19" s="24" t="s">
        <v>16</v>
      </c>
      <c r="M19" s="25" t="str">
        <f>VLOOKUP($M$13,[1]Encabezado!$A$2:$J$326,10,0)</f>
        <v>T.P.</v>
      </c>
      <c r="N19" s="26"/>
    </row>
    <row r="20" spans="1:22" ht="15.75" x14ac:dyDescent="0.25">
      <c r="D20" s="27" t="s">
        <v>17</v>
      </c>
      <c r="E20" s="28" t="str">
        <f>VLOOKUP($M$13,[1]Encabezado!$A$2:$J$326,3,0)</f>
        <v>Carrera 5   6-30</v>
      </c>
      <c r="F20" s="29"/>
      <c r="G20" s="29"/>
      <c r="H20" s="29"/>
      <c r="I20" s="29" t="s">
        <v>18</v>
      </c>
      <c r="J20" s="91" t="str">
        <f>VLOOKUP($M$13,[1]Encabezado!$A$2:$J$326,4,0)</f>
        <v>CALDAS</v>
      </c>
      <c r="K20" s="91"/>
      <c r="L20" s="30" t="s">
        <v>19</v>
      </c>
      <c r="M20" s="28" t="str">
        <f>VLOOKUP($M$13,[1]Encabezado!$A$2:$J$326,5,0)</f>
        <v>PENSILVANIA</v>
      </c>
      <c r="N20" s="31"/>
    </row>
    <row r="21" spans="1:22" ht="47.25" x14ac:dyDescent="0.25">
      <c r="D21" s="27" t="s">
        <v>20</v>
      </c>
      <c r="E21" s="32" t="str">
        <f>VLOOKUP($M$13,[1]Encabezado!$A$2:$J$326,6,0)</f>
        <v>rectoria@iescinoc.edu.co, divadministra@iescinoc.edu.co</v>
      </c>
      <c r="F21" s="29"/>
      <c r="G21" s="29"/>
      <c r="H21" s="29"/>
      <c r="I21" s="33" t="s">
        <v>21</v>
      </c>
      <c r="J21" s="91" t="str">
        <f>VLOOKUP($M$13,[1]Encabezado!$A$2:$J$326,7,0)</f>
        <v>(096)   8555026, 8555066</v>
      </c>
      <c r="K21" s="91"/>
      <c r="L21" s="34" t="s">
        <v>22</v>
      </c>
      <c r="M21" s="35">
        <v>43474</v>
      </c>
      <c r="N21" s="31"/>
    </row>
    <row r="22" spans="1:22" ht="15.75" x14ac:dyDescent="0.25">
      <c r="D22" s="36" t="s">
        <v>23</v>
      </c>
      <c r="E22" s="37" t="str">
        <f>VLOOKUP($M$13,[1]Encabezado!$A$2:$J$326,8,0)</f>
        <v>Juan Carlos Loaiza Serna</v>
      </c>
      <c r="F22" s="38"/>
      <c r="G22" s="38"/>
      <c r="H22" s="38"/>
      <c r="I22" s="38" t="s">
        <v>24</v>
      </c>
      <c r="J22" s="37"/>
      <c r="K22" s="37" t="str">
        <f>E21</f>
        <v>rectoria@iescinoc.edu.co, divadministra@iescinoc.edu.co</v>
      </c>
      <c r="L22" s="38"/>
      <c r="M22" s="38"/>
      <c r="N22" s="39"/>
    </row>
    <row r="24" spans="1:22" ht="7.5" customHeight="1" x14ac:dyDescent="0.25">
      <c r="D24" s="40"/>
      <c r="E24" s="40"/>
      <c r="F24" s="40"/>
      <c r="G24" s="41"/>
      <c r="H24" s="41"/>
      <c r="I24" s="41"/>
      <c r="J24" s="41"/>
    </row>
    <row r="25" spans="1:22" ht="17.25" customHeight="1" x14ac:dyDescent="0.25">
      <c r="D25" s="40"/>
      <c r="E25" s="40"/>
      <c r="F25" s="40"/>
      <c r="G25" s="41"/>
      <c r="H25" s="41"/>
      <c r="I25" s="41"/>
      <c r="J25" s="41"/>
      <c r="K25" s="88" t="s">
        <v>25</v>
      </c>
      <c r="L25" s="89"/>
      <c r="M25" s="90"/>
    </row>
    <row r="26" spans="1:22" ht="15.75" customHeight="1" x14ac:dyDescent="0.25">
      <c r="D26" s="42" t="s">
        <v>26</v>
      </c>
      <c r="E26" s="43"/>
      <c r="F26" s="43"/>
      <c r="G26" s="92" t="s">
        <v>27</v>
      </c>
      <c r="H26" s="93"/>
      <c r="I26" s="94">
        <v>43469</v>
      </c>
      <c r="J26" s="44"/>
      <c r="K26" s="45">
        <v>10</v>
      </c>
      <c r="L26" s="81" t="s">
        <v>28</v>
      </c>
      <c r="M26" s="81"/>
      <c r="N26" s="46"/>
    </row>
    <row r="27" spans="1:22" ht="34.5" customHeight="1" x14ac:dyDescent="0.25">
      <c r="D27" s="43"/>
      <c r="E27" s="43"/>
      <c r="F27" s="43"/>
      <c r="G27" s="92"/>
      <c r="H27" s="93"/>
      <c r="I27" s="95"/>
      <c r="J27" s="44"/>
      <c r="K27" s="46"/>
      <c r="L27" s="46"/>
      <c r="M27" s="46"/>
      <c r="N27" s="46"/>
    </row>
    <row r="28" spans="1:22" x14ac:dyDescent="0.25">
      <c r="D28" s="87" t="s">
        <v>29</v>
      </c>
      <c r="E28" s="87" t="s">
        <v>30</v>
      </c>
      <c r="F28" s="87"/>
      <c r="G28" s="87"/>
      <c r="H28" s="87" t="s">
        <v>31</v>
      </c>
      <c r="I28" s="87"/>
      <c r="J28" s="87" t="s">
        <v>32</v>
      </c>
      <c r="K28" s="87"/>
      <c r="L28" s="87"/>
      <c r="M28" s="87" t="s">
        <v>33</v>
      </c>
      <c r="N28" s="87"/>
    </row>
    <row r="29" spans="1:22" ht="48" customHeight="1" x14ac:dyDescent="0.25">
      <c r="A29" s="1" t="s">
        <v>34</v>
      </c>
      <c r="D29" s="87"/>
      <c r="E29" s="87"/>
      <c r="F29" s="87"/>
      <c r="G29" s="87"/>
      <c r="H29" s="47" t="s">
        <v>35</v>
      </c>
      <c r="I29" s="47" t="s">
        <v>36</v>
      </c>
      <c r="J29" s="47" t="s">
        <v>37</v>
      </c>
      <c r="K29" s="47" t="s">
        <v>38</v>
      </c>
      <c r="L29" s="47" t="s">
        <v>39</v>
      </c>
      <c r="M29" s="87"/>
      <c r="N29" s="87"/>
      <c r="P29" s="88" t="s">
        <v>25</v>
      </c>
      <c r="Q29" s="89"/>
      <c r="R29" s="90"/>
    </row>
    <row r="30" spans="1:22" s="48" customFormat="1" ht="20.100000000000001" hidden="1" customHeight="1" x14ac:dyDescent="0.25">
      <c r="A30" s="48" t="str">
        <f>IF(H30="SI","",1)</f>
        <v/>
      </c>
      <c r="D30" s="86" t="s">
        <v>40</v>
      </c>
      <c r="E30" s="75" t="s">
        <v>41</v>
      </c>
      <c r="F30" s="75"/>
      <c r="G30" s="75"/>
      <c r="H30" s="49" t="str">
        <f>IF(VLOOKUP($M$13,[1]EXTRACTO_C!$A$2:$CW$325,6,0)="Vacio","NO","SI")</f>
        <v>SI</v>
      </c>
      <c r="I30" s="49">
        <f>VLOOKUP(U30,$Q$30:$S$43,3,0)</f>
        <v>9</v>
      </c>
      <c r="J30" s="50">
        <f>VLOOKUP($M$13,[1]EXTRACTO_C!$A$2:$CW$325,6,0)</f>
        <v>43340.73101851852</v>
      </c>
      <c r="K30" s="49" t="s">
        <v>42</v>
      </c>
      <c r="L30" s="50" t="str">
        <f>VLOOKUP($M$13,[1]EXTRACTO_C!$A$2:$CW$325,9,0)</f>
        <v>SI</v>
      </c>
      <c r="M30" s="80"/>
      <c r="N30" s="80"/>
      <c r="P30" s="45">
        <v>1</v>
      </c>
      <c r="Q30" s="81" t="s">
        <v>43</v>
      </c>
      <c r="R30" s="81"/>
      <c r="S30" s="51">
        <f>P30</f>
        <v>1</v>
      </c>
      <c r="U30" s="52" t="str">
        <f>VLOOKUP($M$13,[1]EXTRACTO_C!$A$2:$CW$325,8,0)</f>
        <v>Validado Correctamente</v>
      </c>
      <c r="V30" s="1"/>
    </row>
    <row r="31" spans="1:22" s="48" customFormat="1" ht="20.100000000000001" hidden="1" customHeight="1" x14ac:dyDescent="0.25">
      <c r="A31" s="48" t="str">
        <f t="shared" ref="A31:A53" si="0">IF(H31="SI","",1)</f>
        <v/>
      </c>
      <c r="D31" s="86"/>
      <c r="E31" s="75" t="s">
        <v>44</v>
      </c>
      <c r="F31" s="75"/>
      <c r="G31" s="75"/>
      <c r="H31" s="49" t="str">
        <f>IF(VLOOKUP($M$13,[1]EXTRACTO_C!$A$2:$CW$325,10,0)="Vacio","NO","SI")</f>
        <v>SI</v>
      </c>
      <c r="I31" s="49">
        <f t="shared" ref="I31:I53" si="1">VLOOKUP(U31,$Q$30:$S$43,3,0)</f>
        <v>9</v>
      </c>
      <c r="J31" s="50">
        <f>VLOOKUP($M$13,[1]EXTRACTO_C!$A$2:$CW$325,10,0)</f>
        <v>43340.73196759259</v>
      </c>
      <c r="K31" s="49" t="s">
        <v>42</v>
      </c>
      <c r="L31" s="50" t="str">
        <f>VLOOKUP($M$13,[1]EXTRACTO_C!$A$2:$CW$325,13,0)</f>
        <v>SI</v>
      </c>
      <c r="M31" s="80"/>
      <c r="N31" s="80"/>
      <c r="P31" s="45">
        <v>2</v>
      </c>
      <c r="Q31" s="81" t="s">
        <v>45</v>
      </c>
      <c r="R31" s="81"/>
      <c r="S31" s="51">
        <f t="shared" ref="S31:S43" si="2">P31</f>
        <v>2</v>
      </c>
      <c r="U31" s="52" t="str">
        <f>VLOOKUP($M$13,[1]EXTRACTO_C!$A$2:$CW$325,12,0)</f>
        <v>Validado Correctamente</v>
      </c>
      <c r="V31" s="1"/>
    </row>
    <row r="32" spans="1:22" s="48" customFormat="1" ht="20.100000000000001" hidden="1" customHeight="1" x14ac:dyDescent="0.25">
      <c r="A32" s="48" t="str">
        <f t="shared" si="0"/>
        <v/>
      </c>
      <c r="D32" s="86"/>
      <c r="E32" s="75" t="s">
        <v>46</v>
      </c>
      <c r="F32" s="75"/>
      <c r="G32" s="75"/>
      <c r="H32" s="49" t="str">
        <f>IF(VLOOKUP($M$13,[1]EXTRACTO_C!$A$2:$CW$325,14,0)="Vacio","NO","SI")</f>
        <v>SI</v>
      </c>
      <c r="I32" s="49">
        <f t="shared" si="1"/>
        <v>9</v>
      </c>
      <c r="J32" s="50">
        <f>VLOOKUP($M$13,[1]EXTRACTO_C!$A$2:$CW$325,14,0)</f>
        <v>43340.732210648152</v>
      </c>
      <c r="K32" s="49" t="s">
        <v>42</v>
      </c>
      <c r="L32" s="50" t="str">
        <f>VLOOKUP($M$13,[1]EXTRACTO_C!$A$2:$CW$325,17,0)</f>
        <v>SI</v>
      </c>
      <c r="M32" s="80"/>
      <c r="N32" s="80"/>
      <c r="P32" s="45">
        <v>3</v>
      </c>
      <c r="Q32" s="81" t="s">
        <v>47</v>
      </c>
      <c r="R32" s="81"/>
      <c r="S32" s="51">
        <f t="shared" si="2"/>
        <v>3</v>
      </c>
      <c r="U32" s="52" t="str">
        <f>VLOOKUP($M$13,[1]EXTRACTO_C!$A$2:$CW$325,16,0)</f>
        <v>Validado Correctamente</v>
      </c>
      <c r="V32" s="1"/>
    </row>
    <row r="33" spans="1:23" s="48" customFormat="1" ht="20.100000000000001" hidden="1" customHeight="1" x14ac:dyDescent="0.25">
      <c r="A33" s="48" t="str">
        <f t="shared" si="0"/>
        <v/>
      </c>
      <c r="D33" s="86"/>
      <c r="E33" s="75" t="s">
        <v>48</v>
      </c>
      <c r="F33" s="75"/>
      <c r="G33" s="75"/>
      <c r="H33" s="49" t="str">
        <f>IF(VLOOKUP($M$13,[1]EXTRACTO_C!$A$2:$CW$325,18,0)="Vacio","NO","SI")</f>
        <v>SI</v>
      </c>
      <c r="I33" s="49">
        <f t="shared" si="1"/>
        <v>9</v>
      </c>
      <c r="J33" s="50">
        <f>VLOOKUP($M$13,[1]EXTRACTO_C!$A$2:$CW$325,18,0)</f>
        <v>43340.733784722222</v>
      </c>
      <c r="K33" s="49" t="s">
        <v>42</v>
      </c>
      <c r="L33" s="50" t="str">
        <f>VLOOKUP($M$13,[1]EXTRACTO_C!$A$2:$CW$325,21,0)</f>
        <v>SI</v>
      </c>
      <c r="M33" s="80"/>
      <c r="N33" s="80"/>
      <c r="P33" s="45">
        <v>4</v>
      </c>
      <c r="Q33" s="81" t="s">
        <v>49</v>
      </c>
      <c r="R33" s="81"/>
      <c r="S33" s="51">
        <f t="shared" si="2"/>
        <v>4</v>
      </c>
      <c r="U33" s="52" t="str">
        <f>VLOOKUP($M$13,[1]EXTRACTO_C!$A$2:$CW$325,20,0)</f>
        <v>Validado Correctamente</v>
      </c>
      <c r="V33" s="1"/>
    </row>
    <row r="34" spans="1:23" s="48" customFormat="1" ht="20.100000000000001" hidden="1" customHeight="1" x14ac:dyDescent="0.25">
      <c r="A34" s="48" t="str">
        <f t="shared" si="0"/>
        <v/>
      </c>
      <c r="D34" s="86"/>
      <c r="E34" s="75" t="s">
        <v>50</v>
      </c>
      <c r="F34" s="75"/>
      <c r="G34" s="75"/>
      <c r="H34" s="49" t="str">
        <f>IF(VLOOKUP($M$13,[1]EXTRACTO_C!$A$2:$CW$325,22,0)="Vacio","NO","SI")</f>
        <v>SI</v>
      </c>
      <c r="I34" s="49">
        <f t="shared" si="1"/>
        <v>9</v>
      </c>
      <c r="J34" s="50">
        <f>VLOOKUP($M$13,[1]EXTRACTO_C!$A$2:$CW$325,22,0)</f>
        <v>43330.63726851852</v>
      </c>
      <c r="K34" s="49" t="s">
        <v>51</v>
      </c>
      <c r="L34" s="50" t="str">
        <f>VLOOKUP($M$13,[1]EXTRACTO_C!$A$2:$CW$325,25,0)</f>
        <v>SI</v>
      </c>
      <c r="M34" s="80"/>
      <c r="N34" s="80"/>
      <c r="P34" s="45">
        <v>5</v>
      </c>
      <c r="Q34" s="81" t="s">
        <v>52</v>
      </c>
      <c r="R34" s="81"/>
      <c r="S34" s="51">
        <f t="shared" si="2"/>
        <v>5</v>
      </c>
      <c r="U34" s="52" t="str">
        <f>VLOOKUP($M$13,[1]EXTRACTO_C!$A$2:$CW$325,24,0)</f>
        <v>Validado Correctamente</v>
      </c>
      <c r="V34" s="1"/>
    </row>
    <row r="35" spans="1:23" s="48" customFormat="1" ht="111.75" customHeight="1" x14ac:dyDescent="0.25">
      <c r="A35" s="48">
        <f t="shared" si="0"/>
        <v>1</v>
      </c>
      <c r="D35" s="86"/>
      <c r="E35" s="75" t="s">
        <v>53</v>
      </c>
      <c r="F35" s="75"/>
      <c r="G35" s="75"/>
      <c r="H35" s="49" t="str">
        <f>IF(VLOOKUP($M$13,[1]EXTRACTO_C!$A$2:$CW$325,26,0)="Vacio","NO","SI")</f>
        <v>NO</v>
      </c>
      <c r="I35" s="49">
        <f t="shared" si="1"/>
        <v>10</v>
      </c>
      <c r="J35" s="50" t="str">
        <f>VLOOKUP($M$13,[1]EXTRACTO_C!$A$2:$CW$325,26,0)</f>
        <v>Vacio</v>
      </c>
      <c r="K35" s="49" t="s">
        <v>54</v>
      </c>
      <c r="L35" s="50" t="str">
        <f>VLOOKUP($M$13,[1]EXTRACTO_C!$A$2:$CW$325,29,0)</f>
        <v>Vacio</v>
      </c>
      <c r="M35" s="76" t="s">
        <v>91</v>
      </c>
      <c r="N35" s="76"/>
      <c r="P35" s="45">
        <v>6</v>
      </c>
      <c r="Q35" s="81" t="s">
        <v>55</v>
      </c>
      <c r="R35" s="81"/>
      <c r="S35" s="51">
        <f t="shared" si="2"/>
        <v>6</v>
      </c>
      <c r="U35" s="52" t="str">
        <f>VLOOKUP($M$13,[1]EXTRACTO_C!$A$2:$CW$325,28,0)</f>
        <v>Vacio</v>
      </c>
      <c r="V35" s="1"/>
    </row>
    <row r="36" spans="1:23" s="48" customFormat="1" ht="99" customHeight="1" x14ac:dyDescent="0.25">
      <c r="A36" s="48">
        <f t="shared" si="0"/>
        <v>1</v>
      </c>
      <c r="D36" s="53" t="s">
        <v>56</v>
      </c>
      <c r="E36" s="75" t="s">
        <v>57</v>
      </c>
      <c r="F36" s="75"/>
      <c r="G36" s="75"/>
      <c r="H36" s="49" t="str">
        <f>IF(VLOOKUP($M$13,[1]EXTRACTO_C!$A$2:$CW$325,30,0)="Vacio","NO","SI")</f>
        <v>NO</v>
      </c>
      <c r="I36" s="49">
        <f t="shared" si="1"/>
        <v>10</v>
      </c>
      <c r="J36" s="50" t="str">
        <f>VLOOKUP($M$13,[1]EXTRACTO_C!$A$2:$CW$325,30,0)</f>
        <v>Vacio</v>
      </c>
      <c r="K36" s="49" t="s">
        <v>42</v>
      </c>
      <c r="L36" s="50" t="str">
        <f>VLOOKUP($M$13,[1]EXTRACTO_C!$A$2:$CW$325,33,0)</f>
        <v>Vacio</v>
      </c>
      <c r="M36" s="76" t="s">
        <v>92</v>
      </c>
      <c r="N36" s="76"/>
      <c r="P36" s="45">
        <v>7</v>
      </c>
      <c r="Q36" s="81" t="s">
        <v>58</v>
      </c>
      <c r="R36" s="81"/>
      <c r="S36" s="51">
        <f t="shared" si="2"/>
        <v>7</v>
      </c>
      <c r="U36" s="52" t="str">
        <f>VLOOKUP($M$13,[1]EXTRACTO_C!$A$2:$CW$325,32,0)</f>
        <v>Vacio</v>
      </c>
      <c r="V36" s="1"/>
    </row>
    <row r="37" spans="1:23" s="48" customFormat="1" ht="20.100000000000001" hidden="1" customHeight="1" x14ac:dyDescent="0.25">
      <c r="A37" s="48" t="str">
        <f t="shared" si="0"/>
        <v/>
      </c>
      <c r="D37" s="53" t="s">
        <v>59</v>
      </c>
      <c r="E37" s="75" t="s">
        <v>60</v>
      </c>
      <c r="F37" s="75"/>
      <c r="G37" s="75"/>
      <c r="H37" s="49" t="str">
        <f>IF(VLOOKUP($M$13,[1]EXTRACTO_C!$A$2:$CW$325,34,0)="Vacio","NO","SI")</f>
        <v>SI</v>
      </c>
      <c r="I37" s="49">
        <f t="shared" si="1"/>
        <v>9</v>
      </c>
      <c r="J37" s="50">
        <f>VLOOKUP($M$13,[1]EXTRACTO_C!$A$2:$CW$325,34,0)</f>
        <v>43314.488229166665</v>
      </c>
      <c r="K37" s="49" t="s">
        <v>42</v>
      </c>
      <c r="L37" s="50" t="str">
        <f>VLOOKUP($M$13,[1]EXTRACTO_C!$A$2:$CW$325,37,0)</f>
        <v>SI</v>
      </c>
      <c r="M37" s="80"/>
      <c r="N37" s="80"/>
      <c r="P37" s="45">
        <v>8</v>
      </c>
      <c r="Q37" s="81" t="s">
        <v>61</v>
      </c>
      <c r="R37" s="81"/>
      <c r="S37" s="51">
        <f t="shared" si="2"/>
        <v>8</v>
      </c>
      <c r="U37" s="52" t="str">
        <f>VLOOKUP($M$13,[1]EXTRACTO_C!$A$2:$CW$325,36,0)</f>
        <v>Validado Correctamente</v>
      </c>
      <c r="V37" s="1"/>
    </row>
    <row r="38" spans="1:23" s="60" customFormat="1" ht="50.25" customHeight="1" x14ac:dyDescent="0.25">
      <c r="A38" s="48">
        <f t="shared" si="0"/>
        <v>1</v>
      </c>
      <c r="D38" s="82" t="s">
        <v>62</v>
      </c>
      <c r="E38" s="75" t="s">
        <v>63</v>
      </c>
      <c r="F38" s="75"/>
      <c r="G38" s="75"/>
      <c r="H38" s="61" t="str">
        <f>IF(VLOOKUP($M$13,[1]EXTRACTO_C!$A$2:$CW$325,38,0)="Vacio","NO","SI")</f>
        <v>NO</v>
      </c>
      <c r="I38" s="61">
        <f t="shared" si="1"/>
        <v>10</v>
      </c>
      <c r="J38" s="62" t="str">
        <f>VLOOKUP($M$13,[1]EXTRACTO_C!$A$2:$CW$325,38,0)</f>
        <v>Vacio</v>
      </c>
      <c r="K38" s="61" t="s">
        <v>42</v>
      </c>
      <c r="L38" s="62" t="str">
        <f>VLOOKUP($M$13,[1]EXTRACTO_C!$A$2:$CW$325,41,0)</f>
        <v>Vacio</v>
      </c>
      <c r="M38" s="76" t="s">
        <v>93</v>
      </c>
      <c r="N38" s="76"/>
      <c r="P38" s="45">
        <v>9</v>
      </c>
      <c r="Q38" s="81" t="s">
        <v>64</v>
      </c>
      <c r="R38" s="81"/>
      <c r="S38" s="51">
        <f t="shared" si="2"/>
        <v>9</v>
      </c>
      <c r="U38" s="63" t="str">
        <f>VLOOKUP($M$13,[1]EXTRACTO_C!$A$2:$CW$325,40,0)</f>
        <v>Vacio</v>
      </c>
      <c r="V38" s="64"/>
      <c r="W38" s="48"/>
    </row>
    <row r="39" spans="1:23" s="48" customFormat="1" ht="51" customHeight="1" x14ac:dyDescent="0.25">
      <c r="A39" s="48">
        <f t="shared" si="0"/>
        <v>1</v>
      </c>
      <c r="D39" s="82"/>
      <c r="E39" s="83" t="s">
        <v>65</v>
      </c>
      <c r="F39" s="83"/>
      <c r="G39" s="83"/>
      <c r="H39" s="49" t="str">
        <f>IF(VLOOKUP($M$13,[1]EXTRACTO_C!$A$2:$CW$325,42,0)="Vacio","NO","SI")</f>
        <v>NO</v>
      </c>
      <c r="I39" s="49">
        <f t="shared" si="1"/>
        <v>10</v>
      </c>
      <c r="J39" s="50" t="str">
        <f>VLOOKUP($M$13,[1]EXTRACTO_C!$A$2:$CW$325,42,0)</f>
        <v>Vacio</v>
      </c>
      <c r="K39" s="49" t="s">
        <v>42</v>
      </c>
      <c r="L39" s="50" t="str">
        <f>VLOOKUP($M$13,[1]EXTRACTO_C!$A$2:$CW$325,45,0)</f>
        <v>Vacio</v>
      </c>
      <c r="M39" s="76" t="s">
        <v>94</v>
      </c>
      <c r="N39" s="76"/>
      <c r="P39" s="54">
        <v>10</v>
      </c>
      <c r="Q39" s="84" t="s">
        <v>28</v>
      </c>
      <c r="R39" s="84"/>
      <c r="S39" s="51">
        <f t="shared" si="2"/>
        <v>10</v>
      </c>
      <c r="U39" s="52" t="str">
        <f>VLOOKUP($M$13,[1]EXTRACTO_C!$A$2:$CW$325,44,0)</f>
        <v>Vacio</v>
      </c>
      <c r="V39" s="1"/>
    </row>
    <row r="40" spans="1:23" s="48" customFormat="1" ht="37.5" customHeight="1" x14ac:dyDescent="0.25">
      <c r="A40" s="48">
        <f t="shared" si="0"/>
        <v>1</v>
      </c>
      <c r="D40" s="82"/>
      <c r="E40" s="75" t="s">
        <v>66</v>
      </c>
      <c r="F40" s="75"/>
      <c r="G40" s="75"/>
      <c r="H40" s="49" t="str">
        <f>IF(VLOOKUP($M$13,[1]EXTRACTO_C!$A$2:$CW$325,46,0)="Vacio","NO","SI")</f>
        <v>NO</v>
      </c>
      <c r="I40" s="49">
        <f t="shared" si="1"/>
        <v>10</v>
      </c>
      <c r="J40" s="50" t="str">
        <f>VLOOKUP($M$13,[1]EXTRACTO_C!$A$2:$CW$325,46,0)</f>
        <v>Vacio</v>
      </c>
      <c r="K40" s="49" t="s">
        <v>42</v>
      </c>
      <c r="L40" s="50" t="str">
        <f>VLOOKUP($M$13,[1]EXTRACTO_C!$A$2:$CW$325,49,0)</f>
        <v>Vacio</v>
      </c>
      <c r="M40" s="76" t="s">
        <v>94</v>
      </c>
      <c r="N40" s="76"/>
      <c r="P40" s="45">
        <v>11</v>
      </c>
      <c r="Q40" s="85" t="s">
        <v>67</v>
      </c>
      <c r="R40" s="85"/>
      <c r="S40" s="51">
        <f t="shared" si="2"/>
        <v>11</v>
      </c>
      <c r="U40" s="52" t="str">
        <f>VLOOKUP($M$13,[1]EXTRACTO_C!$A$2:$CW$325,48,0)</f>
        <v>Vacio</v>
      </c>
      <c r="V40" s="1"/>
    </row>
    <row r="41" spans="1:23" s="48" customFormat="1" ht="35.25" customHeight="1" x14ac:dyDescent="0.25">
      <c r="A41" s="48">
        <f t="shared" si="0"/>
        <v>1</v>
      </c>
      <c r="D41" s="82"/>
      <c r="E41" s="75" t="s">
        <v>68</v>
      </c>
      <c r="F41" s="75"/>
      <c r="G41" s="75"/>
      <c r="H41" s="49" t="str">
        <f>IF(VLOOKUP($M$13,[1]EXTRACTO_C!$A$2:$CW$325,50,0)="Vacio","NO","SI")</f>
        <v>NO</v>
      </c>
      <c r="I41" s="49">
        <f t="shared" si="1"/>
        <v>10</v>
      </c>
      <c r="J41" s="50" t="str">
        <f>VLOOKUP($M$13,[1]EXTRACTO_C!$A$2:$CW$325,50,0)</f>
        <v>Vacio</v>
      </c>
      <c r="K41" s="49" t="s">
        <v>42</v>
      </c>
      <c r="L41" s="50" t="str">
        <f>VLOOKUP($M$13,[1]EXTRACTO_C!$A$2:$CW$325,53,0)</f>
        <v>Vacio</v>
      </c>
      <c r="M41" s="76" t="s">
        <v>94</v>
      </c>
      <c r="N41" s="76"/>
      <c r="P41" s="55">
        <v>10</v>
      </c>
      <c r="Q41" s="79" t="s">
        <v>69</v>
      </c>
      <c r="R41" s="79"/>
      <c r="S41" s="51">
        <f t="shared" si="2"/>
        <v>10</v>
      </c>
      <c r="U41" s="52" t="str">
        <f>VLOOKUP($M$13,[1]EXTRACTO_C!$A$2:$CW$325,52,0)</f>
        <v>Vacio</v>
      </c>
      <c r="V41" s="1"/>
    </row>
    <row r="42" spans="1:23" s="48" customFormat="1" ht="45" customHeight="1" x14ac:dyDescent="0.25">
      <c r="A42" s="48">
        <f t="shared" si="0"/>
        <v>1</v>
      </c>
      <c r="D42" s="82"/>
      <c r="E42" s="75" t="s">
        <v>70</v>
      </c>
      <c r="F42" s="75"/>
      <c r="G42" s="75"/>
      <c r="H42" s="49" t="str">
        <f>IF(VLOOKUP($M$13,[1]EXTRACTO_C!$A$2:$CW$325,54,0)="Vacio","NO","SI")</f>
        <v>NO</v>
      </c>
      <c r="I42" s="49">
        <f t="shared" si="1"/>
        <v>10</v>
      </c>
      <c r="J42" s="50" t="str">
        <f>VLOOKUP($M$13,[1]EXTRACTO_C!$A$2:$CW$325,54,0)</f>
        <v>Vacio</v>
      </c>
      <c r="K42" s="49" t="s">
        <v>42</v>
      </c>
      <c r="L42" s="50" t="str">
        <f>VLOOKUP($M$13,[1]EXTRACTO_C!$A$2:$CW$325,57,0)</f>
        <v>Vacio</v>
      </c>
      <c r="M42" s="76" t="s">
        <v>94</v>
      </c>
      <c r="N42" s="76"/>
      <c r="P42" s="55">
        <v>1</v>
      </c>
      <c r="Q42" s="79" t="s">
        <v>71</v>
      </c>
      <c r="R42" s="79"/>
      <c r="S42" s="51">
        <f t="shared" si="2"/>
        <v>1</v>
      </c>
      <c r="U42" s="52" t="str">
        <f>VLOOKUP($M$13,[1]EXTRACTO_C!$A$2:$CW$325,56,0)</f>
        <v>Vacio</v>
      </c>
      <c r="V42" s="1"/>
    </row>
    <row r="43" spans="1:23" s="48" customFormat="1" ht="43.5" customHeight="1" x14ac:dyDescent="0.25">
      <c r="A43" s="48">
        <f t="shared" si="0"/>
        <v>1</v>
      </c>
      <c r="D43" s="82"/>
      <c r="E43" s="75" t="s">
        <v>72</v>
      </c>
      <c r="F43" s="75"/>
      <c r="G43" s="75"/>
      <c r="H43" s="49" t="str">
        <f>IF(VLOOKUP($M$13,[1]EXTRACTO_C!$A$2:$CW$325,58,0)="Vacio","NO","SI")</f>
        <v>NO</v>
      </c>
      <c r="I43" s="49">
        <f t="shared" si="1"/>
        <v>10</v>
      </c>
      <c r="J43" s="50" t="str">
        <f>VLOOKUP($M$13,[1]EXTRACTO_C!$A$2:$CW$325,58,0)</f>
        <v>Vacio</v>
      </c>
      <c r="K43" s="49" t="s">
        <v>42</v>
      </c>
      <c r="L43" s="50" t="str">
        <f>VLOOKUP($M$13,[1]EXTRACTO_C!$A$2:$CW$325,61,0)</f>
        <v>Vacio</v>
      </c>
      <c r="M43" s="76" t="s">
        <v>94</v>
      </c>
      <c r="N43" s="76"/>
      <c r="P43" s="55">
        <v>2</v>
      </c>
      <c r="Q43" s="79" t="s">
        <v>73</v>
      </c>
      <c r="R43" s="79"/>
      <c r="S43" s="51">
        <f t="shared" si="2"/>
        <v>2</v>
      </c>
      <c r="U43" s="52" t="str">
        <f>VLOOKUP($M$13,[1]EXTRACTO_C!$A$2:$CW$325,60,0)</f>
        <v>Vacio</v>
      </c>
      <c r="V43" s="1"/>
    </row>
    <row r="44" spans="1:23" s="48" customFormat="1" ht="42" customHeight="1" x14ac:dyDescent="0.25">
      <c r="A44" s="48">
        <f t="shared" si="0"/>
        <v>1</v>
      </c>
      <c r="D44" s="82"/>
      <c r="E44" s="75" t="s">
        <v>74</v>
      </c>
      <c r="F44" s="75"/>
      <c r="G44" s="75"/>
      <c r="H44" s="49" t="str">
        <f>IF(VLOOKUP($M$13,[1]EXTRACTO_C!$A$2:$CW$325,62,0)="Vacio","NO","SI")</f>
        <v>NO</v>
      </c>
      <c r="I44" s="49">
        <f t="shared" si="1"/>
        <v>10</v>
      </c>
      <c r="J44" s="50" t="str">
        <f>VLOOKUP($M$13,[1]EXTRACTO_C!$A$2:$CW$325,62,0)</f>
        <v>Vacio</v>
      </c>
      <c r="K44" s="49" t="s">
        <v>42</v>
      </c>
      <c r="L44" s="50" t="str">
        <f>VLOOKUP($M$13,[1]EXTRACTO_C!$A$2:$CW$325,65,0)</f>
        <v>Vacio</v>
      </c>
      <c r="M44" s="76" t="s">
        <v>94</v>
      </c>
      <c r="N44" s="76"/>
      <c r="U44" s="52" t="str">
        <f>VLOOKUP($M$13,[1]EXTRACTO_C!$A$2:$CW$325,64,0)</f>
        <v>Vacio</v>
      </c>
      <c r="V44" s="1"/>
    </row>
    <row r="45" spans="1:23" s="48" customFormat="1" ht="78" customHeight="1" x14ac:dyDescent="0.25">
      <c r="A45" s="48">
        <f t="shared" si="0"/>
        <v>1</v>
      </c>
      <c r="D45" s="82"/>
      <c r="E45" s="75" t="s">
        <v>75</v>
      </c>
      <c r="F45" s="75"/>
      <c r="G45" s="75"/>
      <c r="H45" s="49" t="str">
        <f>IF(VLOOKUP($M$13,[1]EXTRACTO_C!$A$2:$CW$325,66,0)="Vacio","NO","SI")</f>
        <v>NO</v>
      </c>
      <c r="I45" s="49">
        <f t="shared" si="1"/>
        <v>10</v>
      </c>
      <c r="J45" s="50" t="str">
        <f>VLOOKUP($M$13,[1]EXTRACTO_C!$A$2:$CW$325,66,0)</f>
        <v>Vacio</v>
      </c>
      <c r="K45" s="49" t="s">
        <v>42</v>
      </c>
      <c r="L45" s="50" t="str">
        <f>VLOOKUP($M$13,[1]EXTRACTO_C!$A$2:$CW$325,69,0)</f>
        <v>Vacio</v>
      </c>
      <c r="M45" s="76" t="s">
        <v>95</v>
      </c>
      <c r="N45" s="76"/>
      <c r="P45" s="77" t="s">
        <v>76</v>
      </c>
      <c r="Q45" s="77"/>
      <c r="R45" s="77"/>
      <c r="U45" s="52" t="str">
        <f>VLOOKUP($M$13,[1]EXTRACTO_C!$A$2:$CW$325,68,0)</f>
        <v>Vacio</v>
      </c>
      <c r="V45" s="1"/>
    </row>
    <row r="46" spans="1:23" s="48" customFormat="1" ht="78.75" customHeight="1" x14ac:dyDescent="0.25">
      <c r="A46" s="48">
        <f t="shared" si="0"/>
        <v>1</v>
      </c>
      <c r="D46" s="53" t="s">
        <v>77</v>
      </c>
      <c r="E46" s="75" t="s">
        <v>78</v>
      </c>
      <c r="F46" s="75"/>
      <c r="G46" s="75"/>
      <c r="H46" s="49" t="str">
        <f>IF(VLOOKUP($M$13,[1]EXTRACTO_C!$A$2:$CW$325,70,0)="Vacio","NO","SI")</f>
        <v>NO</v>
      </c>
      <c r="I46" s="49">
        <f t="shared" si="1"/>
        <v>10</v>
      </c>
      <c r="J46" s="50" t="str">
        <f>VLOOKUP($M$13,[1]EXTRACTO_C!$A$2:$CW$325,70,0)</f>
        <v>Vacio</v>
      </c>
      <c r="K46" s="49" t="s">
        <v>42</v>
      </c>
      <c r="L46" s="50" t="str">
        <f>VLOOKUP($M$13,[1]EXTRACTO_C!$A$2:$CW$325,73,0)</f>
        <v>Vacio</v>
      </c>
      <c r="M46" s="76" t="s">
        <v>96</v>
      </c>
      <c r="N46" s="76"/>
      <c r="P46" s="78" t="s">
        <v>79</v>
      </c>
      <c r="Q46" s="78"/>
      <c r="R46" s="78"/>
      <c r="U46" s="52" t="str">
        <f>VLOOKUP($M$13,[1]EXTRACTO_C!$A$2:$CW$325,72,0)</f>
        <v>Vacio</v>
      </c>
      <c r="V46" s="1"/>
    </row>
    <row r="47" spans="1:23" s="48" customFormat="1" ht="38.25" customHeight="1" x14ac:dyDescent="0.25">
      <c r="A47" s="48">
        <f t="shared" si="0"/>
        <v>1</v>
      </c>
      <c r="D47" s="53" t="s">
        <v>80</v>
      </c>
      <c r="E47" s="75" t="s">
        <v>81</v>
      </c>
      <c r="F47" s="75"/>
      <c r="G47" s="75"/>
      <c r="H47" s="49" t="str">
        <f>IF(VLOOKUP($M$13,[1]EXTRACTO_C!$A$2:$CW$325,74,0)="Vacio","NO","SI")</f>
        <v>NO</v>
      </c>
      <c r="I47" s="49">
        <f t="shared" si="1"/>
        <v>8</v>
      </c>
      <c r="J47" s="50" t="str">
        <f>VLOOKUP($M$13,[1]EXTRACTO_C!$A$2:$CW$325,74,0)</f>
        <v>Vacio</v>
      </c>
      <c r="K47" s="49" t="s">
        <v>42</v>
      </c>
      <c r="L47" s="50" t="str">
        <f>VLOOKUP($M$13,[1]EXTRACTO_C!$A$2:$CW$325,77,0)</f>
        <v>Vacio</v>
      </c>
      <c r="M47" s="76" t="s">
        <v>97</v>
      </c>
      <c r="N47" s="76"/>
      <c r="P47" s="78"/>
      <c r="Q47" s="78"/>
      <c r="R47" s="78"/>
      <c r="U47" s="52" t="str">
        <f>VLOOKUP($M$13,[1]EXTRACTO_C!$A$2:$CW$325,76,0)</f>
        <v>Validado con Errores</v>
      </c>
      <c r="V47" s="1"/>
    </row>
    <row r="48" spans="1:23" s="48" customFormat="1" ht="56.25" customHeight="1" x14ac:dyDescent="0.25">
      <c r="A48" s="48">
        <f t="shared" si="0"/>
        <v>1</v>
      </c>
      <c r="D48" s="74" t="s">
        <v>82</v>
      </c>
      <c r="E48" s="75" t="s">
        <v>83</v>
      </c>
      <c r="F48" s="75"/>
      <c r="G48" s="75"/>
      <c r="H48" s="49" t="str">
        <f>IF(VLOOKUP($M$13,[1]EXTRACTO_C!$A$2:$CW$325,78,0)="Vacio","NO","SI")</f>
        <v>NO</v>
      </c>
      <c r="I48" s="49">
        <f t="shared" si="1"/>
        <v>10</v>
      </c>
      <c r="J48" s="50" t="str">
        <f>VLOOKUP($M$13,[1]EXTRACTO_C!$A$2:$CW$325,78,0)</f>
        <v>Vacio</v>
      </c>
      <c r="K48" s="49" t="s">
        <v>42</v>
      </c>
      <c r="L48" s="50" t="str">
        <f>VLOOKUP($M$13,[1]EXTRACTO_C!$A$2:$CW$325,81,0)</f>
        <v>Vacio</v>
      </c>
      <c r="M48" s="76" t="s">
        <v>98</v>
      </c>
      <c r="N48" s="76"/>
      <c r="P48" s="78"/>
      <c r="Q48" s="78"/>
      <c r="R48" s="78"/>
      <c r="U48" s="52" t="str">
        <f>VLOOKUP($M$13,[1]EXTRACTO_C!$A$2:$CW$325,80,0)</f>
        <v>Vacio</v>
      </c>
      <c r="V48" s="1"/>
    </row>
    <row r="49" spans="1:22" s="48" customFormat="1" ht="61.5" customHeight="1" x14ac:dyDescent="0.25">
      <c r="A49" s="48">
        <f t="shared" si="0"/>
        <v>1</v>
      </c>
      <c r="D49" s="74"/>
      <c r="E49" s="75" t="s">
        <v>84</v>
      </c>
      <c r="F49" s="75"/>
      <c r="G49" s="75"/>
      <c r="H49" s="49" t="str">
        <f>IF(VLOOKUP($M$13,[1]EXTRACTO_C!$A$2:$CW$325,82,0)="Vacio","NO","SI")</f>
        <v>NO</v>
      </c>
      <c r="I49" s="49">
        <f t="shared" si="1"/>
        <v>10</v>
      </c>
      <c r="J49" s="50" t="str">
        <f>VLOOKUP($M$13,[1]EXTRACTO_C!$A$2:$CW$325,82,0)</f>
        <v>Vacio</v>
      </c>
      <c r="K49" s="49" t="s">
        <v>42</v>
      </c>
      <c r="L49" s="50" t="str">
        <f>VLOOKUP($M$13,[1]EXTRACTO_C!$A$2:$CW$325,85,0)</f>
        <v>Vacio</v>
      </c>
      <c r="M49" s="76" t="s">
        <v>98</v>
      </c>
      <c r="N49" s="76"/>
      <c r="P49" s="78"/>
      <c r="Q49" s="78"/>
      <c r="R49" s="78"/>
      <c r="U49" s="52" t="str">
        <f>VLOOKUP($M$13,[1]EXTRACTO_C!$A$2:$CW$325,84,0)</f>
        <v>Vacio</v>
      </c>
      <c r="V49" s="1"/>
    </row>
    <row r="50" spans="1:22" s="48" customFormat="1" ht="62.25" customHeight="1" x14ac:dyDescent="0.25">
      <c r="A50" s="48">
        <f t="shared" si="0"/>
        <v>1</v>
      </c>
      <c r="D50" s="74"/>
      <c r="E50" s="75" t="s">
        <v>85</v>
      </c>
      <c r="F50" s="75"/>
      <c r="G50" s="75"/>
      <c r="H50" s="49" t="str">
        <f>IF(VLOOKUP($M$13,[1]EXTRACTO_C!$A$2:$CW$325,86,0)="Vacio","NO","SI")</f>
        <v>NO</v>
      </c>
      <c r="I50" s="49">
        <f t="shared" si="1"/>
        <v>10</v>
      </c>
      <c r="J50" s="50" t="str">
        <f>VLOOKUP($M$13,[1]EXTRACTO_C!$A$2:$CW$325,86,0)</f>
        <v>Vacio</v>
      </c>
      <c r="K50" s="49" t="s">
        <v>42</v>
      </c>
      <c r="L50" s="50" t="str">
        <f>VLOOKUP($M$13,[1]EXTRACTO_C!$A$2:$CW$325,89,0)</f>
        <v>Vacio</v>
      </c>
      <c r="M50" s="76" t="s">
        <v>98</v>
      </c>
      <c r="N50" s="76"/>
      <c r="P50" s="78"/>
      <c r="Q50" s="78"/>
      <c r="R50" s="78"/>
      <c r="U50" s="52" t="str">
        <f>VLOOKUP($M$13,[1]EXTRACTO_C!$A$2:$CW$325,88,0)</f>
        <v>Vacio</v>
      </c>
      <c r="V50" s="1"/>
    </row>
    <row r="51" spans="1:22" s="48" customFormat="1" ht="64.5" customHeight="1" x14ac:dyDescent="0.25">
      <c r="A51" s="48">
        <f t="shared" si="0"/>
        <v>1</v>
      </c>
      <c r="D51" s="74"/>
      <c r="E51" s="75" t="s">
        <v>86</v>
      </c>
      <c r="F51" s="75"/>
      <c r="G51" s="75"/>
      <c r="H51" s="49" t="str">
        <f>IF(VLOOKUP($M$13,[1]EXTRACTO_C!$A$2:$CW$325,90,0)="Vacio","NO","SI")</f>
        <v>NO</v>
      </c>
      <c r="I51" s="49">
        <f t="shared" si="1"/>
        <v>10</v>
      </c>
      <c r="J51" s="50" t="str">
        <f>VLOOKUP($M$13,[1]EXTRACTO_C!$A$2:$CW$325,90,0)</f>
        <v>Vacio</v>
      </c>
      <c r="K51" s="49" t="s">
        <v>42</v>
      </c>
      <c r="L51" s="50" t="str">
        <f>VLOOKUP($M$13,[1]EXTRACTO_C!$A$2:$CW$325,93,0)</f>
        <v>Vacio</v>
      </c>
      <c r="M51" s="76" t="s">
        <v>98</v>
      </c>
      <c r="N51" s="76"/>
      <c r="P51" s="78"/>
      <c r="Q51" s="78"/>
      <c r="R51" s="78"/>
      <c r="U51" s="52" t="str">
        <f>VLOOKUP($M$13,[1]EXTRACTO_C!$A$2:$CW$325,92,0)</f>
        <v>Vacio</v>
      </c>
      <c r="V51" s="1"/>
    </row>
    <row r="52" spans="1:22" s="48" customFormat="1" ht="69.75" customHeight="1" x14ac:dyDescent="0.25">
      <c r="A52" s="48">
        <f t="shared" si="0"/>
        <v>1</v>
      </c>
      <c r="D52" s="74"/>
      <c r="E52" s="75" t="s">
        <v>87</v>
      </c>
      <c r="F52" s="75"/>
      <c r="G52" s="75"/>
      <c r="H52" s="49" t="str">
        <f>IF(VLOOKUP($M$13,[1]EXTRACTO_C!$A$2:$CW$325,94,0)="Vacio","NO","SI")</f>
        <v>NO</v>
      </c>
      <c r="I52" s="49">
        <f t="shared" si="1"/>
        <v>10</v>
      </c>
      <c r="J52" s="50" t="str">
        <f>VLOOKUP($M$13,[1]EXTRACTO_C!$A$2:$CW$325,94,0)</f>
        <v>Vacio</v>
      </c>
      <c r="K52" s="49" t="s">
        <v>42</v>
      </c>
      <c r="L52" s="50" t="str">
        <f>VLOOKUP($M$13,[1]EXTRACTO_C!$A$2:$CW$325,97,0)</f>
        <v>Vacio</v>
      </c>
      <c r="M52" s="76" t="s">
        <v>99</v>
      </c>
      <c r="N52" s="76"/>
      <c r="P52" s="78"/>
      <c r="Q52" s="78"/>
      <c r="R52" s="78"/>
      <c r="U52" s="52" t="str">
        <f>VLOOKUP($M$13,[1]EXTRACTO_C!$A$2:$CW$325,96,0)</f>
        <v>Vacio</v>
      </c>
      <c r="V52" s="1"/>
    </row>
    <row r="53" spans="1:22" s="48" customFormat="1" ht="79.5" customHeight="1" x14ac:dyDescent="0.25">
      <c r="A53" s="48">
        <f t="shared" si="0"/>
        <v>1</v>
      </c>
      <c r="D53" s="74"/>
      <c r="E53" s="75" t="s">
        <v>88</v>
      </c>
      <c r="F53" s="75"/>
      <c r="G53" s="75"/>
      <c r="H53" s="49" t="str">
        <f>IF(VLOOKUP($M$13,[1]EXTRACTO_C!$A$2:$CW$325,98,0)="Vacio","NO","SI")</f>
        <v>NO</v>
      </c>
      <c r="I53" s="49">
        <f t="shared" si="1"/>
        <v>10</v>
      </c>
      <c r="J53" s="50" t="str">
        <f>VLOOKUP($M$13,[1]EXTRACTO_C!$A$2:$CW$325,98,0)</f>
        <v>Vacio</v>
      </c>
      <c r="K53" s="49" t="s">
        <v>42</v>
      </c>
      <c r="L53" s="50" t="str">
        <f>VLOOKUP($M$13,[1]EXTRACTO_C!$A$2:$CW$325,101,0)</f>
        <v>Vacio</v>
      </c>
      <c r="M53" s="76" t="s">
        <v>98</v>
      </c>
      <c r="N53" s="76"/>
      <c r="P53" s="78"/>
      <c r="Q53" s="78"/>
      <c r="R53" s="78"/>
      <c r="U53" s="52" t="str">
        <f>VLOOKUP($M$13,[1]EXTRACTO_C!$A$2:$CW$325,100,0)</f>
        <v>Vacio</v>
      </c>
      <c r="V53" s="1"/>
    </row>
    <row r="54" spans="1:22" x14ac:dyDescent="0.25">
      <c r="D54" s="43"/>
      <c r="E54" s="43"/>
      <c r="F54" s="43"/>
      <c r="G54" s="44"/>
      <c r="H54" s="44"/>
      <c r="I54" s="44"/>
      <c r="J54" s="44"/>
      <c r="K54" s="46"/>
      <c r="L54" s="46"/>
      <c r="M54" s="46"/>
      <c r="N54" s="46"/>
    </row>
    <row r="55" spans="1:22" x14ac:dyDescent="0.25">
      <c r="D55" s="43"/>
      <c r="E55" s="43"/>
      <c r="F55" s="43"/>
      <c r="G55" s="44"/>
      <c r="H55" s="44"/>
      <c r="I55" s="44"/>
      <c r="J55" s="44"/>
      <c r="K55" s="46"/>
      <c r="L55" s="46"/>
      <c r="M55" s="46"/>
      <c r="N55" s="46"/>
    </row>
    <row r="56" spans="1:22" x14ac:dyDescent="0.25">
      <c r="D56" s="43"/>
      <c r="E56" s="43"/>
      <c r="F56" s="43"/>
      <c r="G56" s="44"/>
      <c r="H56" s="44"/>
      <c r="I56" s="44"/>
      <c r="J56" s="44"/>
      <c r="K56" s="46"/>
      <c r="L56" s="46"/>
      <c r="M56" s="46"/>
      <c r="N56" s="46"/>
    </row>
    <row r="57" spans="1:22" x14ac:dyDescent="0.25">
      <c r="D57" s="43"/>
      <c r="E57" s="43"/>
      <c r="F57" s="43"/>
      <c r="G57" s="44"/>
      <c r="H57" s="44"/>
      <c r="I57" s="44"/>
      <c r="J57" s="44"/>
      <c r="K57" s="46"/>
      <c r="L57" s="46"/>
      <c r="M57" s="46"/>
      <c r="N57" s="46"/>
    </row>
    <row r="58" spans="1:22" ht="15.75" thickBot="1" x14ac:dyDescent="0.3">
      <c r="D58" s="56" t="s">
        <v>89</v>
      </c>
      <c r="E58" s="57"/>
      <c r="F58" s="57"/>
      <c r="G58" s="57"/>
      <c r="H58" s="57"/>
      <c r="I58" s="57"/>
      <c r="J58" s="58"/>
      <c r="K58" s="58"/>
      <c r="L58" s="58"/>
      <c r="M58" s="59"/>
      <c r="N58" s="59"/>
    </row>
    <row r="59" spans="1:22" x14ac:dyDescent="0.25">
      <c r="D59" s="65" t="s">
        <v>90</v>
      </c>
      <c r="E59" s="66"/>
      <c r="F59" s="66"/>
      <c r="G59" s="66"/>
      <c r="H59" s="66"/>
      <c r="I59" s="66"/>
      <c r="J59" s="66"/>
      <c r="K59" s="66"/>
      <c r="L59" s="66"/>
      <c r="M59" s="66"/>
      <c r="N59" s="67"/>
    </row>
    <row r="60" spans="1:22" x14ac:dyDescent="0.25">
      <c r="D60" s="68"/>
      <c r="E60" s="69"/>
      <c r="F60" s="69"/>
      <c r="G60" s="69"/>
      <c r="H60" s="69"/>
      <c r="I60" s="69"/>
      <c r="J60" s="69"/>
      <c r="K60" s="69"/>
      <c r="L60" s="69"/>
      <c r="M60" s="69"/>
      <c r="N60" s="70"/>
    </row>
    <row r="61" spans="1:22" x14ac:dyDescent="0.25">
      <c r="D61" s="68"/>
      <c r="E61" s="69"/>
      <c r="F61" s="69"/>
      <c r="G61" s="69"/>
      <c r="H61" s="69"/>
      <c r="I61" s="69"/>
      <c r="J61" s="69"/>
      <c r="K61" s="69"/>
      <c r="L61" s="69"/>
      <c r="M61" s="69"/>
      <c r="N61" s="70"/>
    </row>
    <row r="62" spans="1:22" x14ac:dyDescent="0.25">
      <c r="D62" s="68"/>
      <c r="E62" s="69"/>
      <c r="F62" s="69"/>
      <c r="G62" s="69"/>
      <c r="H62" s="69"/>
      <c r="I62" s="69"/>
      <c r="J62" s="69"/>
      <c r="K62" s="69"/>
      <c r="L62" s="69"/>
      <c r="M62" s="69"/>
      <c r="N62" s="70"/>
    </row>
    <row r="63" spans="1:22" ht="15.75" thickBot="1" x14ac:dyDescent="0.3">
      <c r="D63" s="71"/>
      <c r="E63" s="72"/>
      <c r="F63" s="72"/>
      <c r="G63" s="72"/>
      <c r="H63" s="72"/>
      <c r="I63" s="72"/>
      <c r="J63" s="72"/>
      <c r="K63" s="72"/>
      <c r="L63" s="72"/>
      <c r="M63" s="72"/>
      <c r="N63" s="73"/>
    </row>
    <row r="64" spans="1:22" ht="3" customHeight="1" x14ac:dyDescent="0.25">
      <c r="D64" s="46"/>
      <c r="E64" s="46"/>
      <c r="F64" s="46"/>
      <c r="G64" s="46"/>
      <c r="H64" s="46"/>
      <c r="I64" s="46"/>
      <c r="J64" s="46"/>
      <c r="K64" s="46"/>
      <c r="L64" s="46"/>
      <c r="M64" s="46"/>
      <c r="N64" s="46"/>
    </row>
    <row r="65" spans="4:14" x14ac:dyDescent="0.25">
      <c r="D65" s="46"/>
      <c r="E65" s="46"/>
      <c r="F65" s="46"/>
      <c r="G65" s="46"/>
      <c r="H65" s="46"/>
      <c r="I65" s="46"/>
      <c r="J65" s="46"/>
      <c r="K65" s="46"/>
      <c r="L65" s="46"/>
      <c r="M65" s="46"/>
      <c r="N65" s="46"/>
    </row>
    <row r="66" spans="4:14" x14ac:dyDescent="0.25">
      <c r="D66" s="46"/>
      <c r="E66" s="46"/>
      <c r="F66" s="46"/>
      <c r="G66" s="46"/>
      <c r="H66" s="46"/>
      <c r="I66" s="46"/>
      <c r="J66" s="46"/>
      <c r="K66" s="46"/>
      <c r="L66" s="46"/>
      <c r="M66" s="46"/>
      <c r="N66" s="46"/>
    </row>
    <row r="67" spans="4:14" x14ac:dyDescent="0.25">
      <c r="D67" s="46"/>
      <c r="E67" s="46"/>
      <c r="F67" s="46"/>
      <c r="G67" s="46"/>
      <c r="H67" s="46"/>
      <c r="I67" s="46"/>
      <c r="J67" s="46"/>
      <c r="K67" s="46"/>
      <c r="L67" s="46"/>
      <c r="M67" s="46"/>
      <c r="N67" s="46"/>
    </row>
    <row r="68" spans="4:14" x14ac:dyDescent="0.25">
      <c r="D68" s="46"/>
      <c r="E68" s="46"/>
      <c r="F68" s="46"/>
      <c r="G68" s="46"/>
      <c r="H68" s="46"/>
      <c r="I68" s="46"/>
      <c r="J68" s="46"/>
      <c r="K68" s="46"/>
      <c r="L68" s="46"/>
      <c r="M68" s="46"/>
      <c r="N68" s="46"/>
    </row>
    <row r="69" spans="4:14" x14ac:dyDescent="0.25">
      <c r="D69" s="46"/>
      <c r="E69" s="46"/>
      <c r="F69" s="46"/>
      <c r="G69" s="46"/>
      <c r="H69" s="46"/>
      <c r="I69" s="46"/>
      <c r="J69" s="46"/>
      <c r="K69" s="46"/>
      <c r="L69" s="46"/>
      <c r="M69" s="46"/>
      <c r="N69" s="46"/>
    </row>
    <row r="70" spans="4:14" x14ac:dyDescent="0.25">
      <c r="D70" s="46"/>
      <c r="E70" s="46"/>
      <c r="F70" s="46"/>
      <c r="G70" s="46"/>
      <c r="H70" s="46"/>
      <c r="I70" s="46"/>
      <c r="J70" s="46"/>
      <c r="K70" s="46"/>
      <c r="L70" s="46"/>
      <c r="M70" s="46"/>
      <c r="N70" s="46"/>
    </row>
  </sheetData>
  <autoFilter ref="A29:A53">
    <filterColumn colId="0">
      <customFilters>
        <customFilter operator="notEqual" val=" "/>
      </customFilters>
    </filterColumn>
  </autoFilter>
  <mergeCells count="89">
    <mergeCell ref="D3:I4"/>
    <mergeCell ref="I6:K6"/>
    <mergeCell ref="L6:N6"/>
    <mergeCell ref="D10:J14"/>
    <mergeCell ref="M10:N10"/>
    <mergeCell ref="M11:N11"/>
    <mergeCell ref="M12:N12"/>
    <mergeCell ref="M13:N13"/>
    <mergeCell ref="M14:N14"/>
    <mergeCell ref="P29:R29"/>
    <mergeCell ref="J20:K20"/>
    <mergeCell ref="J21:K21"/>
    <mergeCell ref="K25:M25"/>
    <mergeCell ref="G26:H27"/>
    <mergeCell ref="I26:I27"/>
    <mergeCell ref="L26:M26"/>
    <mergeCell ref="D28:D29"/>
    <mergeCell ref="E28:G29"/>
    <mergeCell ref="H28:I28"/>
    <mergeCell ref="J28:L28"/>
    <mergeCell ref="M28:N29"/>
    <mergeCell ref="D30:D35"/>
    <mergeCell ref="E30:G30"/>
    <mergeCell ref="M30:N30"/>
    <mergeCell ref="Q30:R30"/>
    <mergeCell ref="E31:G31"/>
    <mergeCell ref="M31:N31"/>
    <mergeCell ref="Q31:R31"/>
    <mergeCell ref="E32:G32"/>
    <mergeCell ref="M32:N32"/>
    <mergeCell ref="Q32:R32"/>
    <mergeCell ref="E33:G33"/>
    <mergeCell ref="M33:N33"/>
    <mergeCell ref="Q33:R33"/>
    <mergeCell ref="E34:G34"/>
    <mergeCell ref="M34:N34"/>
    <mergeCell ref="Q34:R34"/>
    <mergeCell ref="E35:G35"/>
    <mergeCell ref="M35:N35"/>
    <mergeCell ref="Q35:R35"/>
    <mergeCell ref="E36:G36"/>
    <mergeCell ref="M36:N36"/>
    <mergeCell ref="Q36:R36"/>
    <mergeCell ref="E37:G37"/>
    <mergeCell ref="M37:N37"/>
    <mergeCell ref="Q37:R37"/>
    <mergeCell ref="D38:D45"/>
    <mergeCell ref="E38:G38"/>
    <mergeCell ref="M38:N38"/>
    <mergeCell ref="Q38:R38"/>
    <mergeCell ref="E39:G39"/>
    <mergeCell ref="M39:N39"/>
    <mergeCell ref="Q39:R39"/>
    <mergeCell ref="E40:G40"/>
    <mergeCell ref="M40:N40"/>
    <mergeCell ref="Q40:R40"/>
    <mergeCell ref="E41:G41"/>
    <mergeCell ref="M41:N41"/>
    <mergeCell ref="Q41:R41"/>
    <mergeCell ref="E42:G42"/>
    <mergeCell ref="M42:N42"/>
    <mergeCell ref="Q42:R42"/>
    <mergeCell ref="E43:G43"/>
    <mergeCell ref="M43:N43"/>
    <mergeCell ref="Q43:R43"/>
    <mergeCell ref="E46:G46"/>
    <mergeCell ref="M46:N46"/>
    <mergeCell ref="P46:R53"/>
    <mergeCell ref="E47:G47"/>
    <mergeCell ref="M47:N47"/>
    <mergeCell ref="M52:N52"/>
    <mergeCell ref="E53:G53"/>
    <mergeCell ref="M53:N53"/>
    <mergeCell ref="E44:G44"/>
    <mergeCell ref="M44:N44"/>
    <mergeCell ref="E45:G45"/>
    <mergeCell ref="M45:N45"/>
    <mergeCell ref="P45:R45"/>
    <mergeCell ref="D59:N63"/>
    <mergeCell ref="D48:D53"/>
    <mergeCell ref="E48:G48"/>
    <mergeCell ref="M48:N48"/>
    <mergeCell ref="E49:G49"/>
    <mergeCell ref="M49:N49"/>
    <mergeCell ref="E50:G50"/>
    <mergeCell ref="M50:N50"/>
    <mergeCell ref="E51:G51"/>
    <mergeCell ref="M51:N51"/>
    <mergeCell ref="E52:G52"/>
  </mergeCells>
  <pageMargins left="0.39370078740157483" right="0.35433070866141736" top="0.98425196850393704" bottom="0.35" header="0.51181102362204722" footer="0.51181102362204722"/>
  <pageSetup scale="4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[1]EXTRACTO_C!#REF!</xm:f>
          </x14:formula1>
          <xm:sqref>M13:N13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Extracto_Report_2018-1</vt:lpstr>
      <vt:lpstr>'Extracto_Report_2018-1'!Área_de_impresión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LOPEZ</dc:creator>
  <cp:lastModifiedBy>CONTROL INTERNO</cp:lastModifiedBy>
  <dcterms:created xsi:type="dcterms:W3CDTF">2019-01-17T16:57:47Z</dcterms:created>
  <dcterms:modified xsi:type="dcterms:W3CDTF">2019-03-18T22:44:48Z</dcterms:modified>
</cp:coreProperties>
</file>