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E:\E\BACKUP PLANEACION\D\AÑO 2020\Cumplimiento P.D.I 2016-2020\"/>
    </mc:Choice>
  </mc:AlternateContent>
  <bookViews>
    <workbookView xWindow="0" yWindow="0" windowWidth="19200" windowHeight="6945" tabRatio="500"/>
  </bookViews>
  <sheets>
    <sheet name="Cumplimiento General" sheetId="1" r:id="rId1"/>
    <sheet name="Cumplimiento por Proyecto" sheetId="2" r:id="rId2"/>
    <sheet name="Resumenes" sheetId="3" r:id="rId3"/>
  </sheets>
  <definedNames>
    <definedName name="_xlnm._FilterDatabase" localSheetId="0" hidden="1">'Cumplimiento General'!$A$4:$L$64</definedName>
    <definedName name="_xlnm.Print_Titles" localSheetId="0">'Cumplimiento General'!$1:$4</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L35" i="1" l="1"/>
  <c r="L30" i="1"/>
  <c r="L5" i="1"/>
  <c r="J36" i="1"/>
  <c r="K39" i="1"/>
  <c r="J38" i="1"/>
  <c r="C5" i="2"/>
  <c r="K51" i="1"/>
  <c r="K30" i="1"/>
  <c r="K28" i="1"/>
  <c r="K23" i="1"/>
  <c r="K17" i="1"/>
  <c r="K5" i="1"/>
  <c r="J41" i="1"/>
  <c r="J33" i="1"/>
  <c r="J39" i="1" l="1"/>
  <c r="J63" i="1"/>
  <c r="J62" i="1"/>
  <c r="J61" i="1"/>
  <c r="J60" i="1"/>
  <c r="J59" i="1"/>
  <c r="J58" i="1"/>
  <c r="J57" i="1"/>
  <c r="J56" i="1"/>
  <c r="J55" i="1"/>
  <c r="J54" i="1"/>
  <c r="J53" i="1"/>
  <c r="J50" i="1"/>
  <c r="J49" i="1"/>
  <c r="J48" i="1"/>
  <c r="J46" i="1"/>
  <c r="J45" i="1"/>
  <c r="J43" i="1"/>
  <c r="J42" i="1"/>
  <c r="J40" i="1"/>
  <c r="J37" i="1"/>
  <c r="J35" i="1"/>
  <c r="J32" i="1"/>
  <c r="J31" i="1"/>
  <c r="J30" i="1"/>
  <c r="J29" i="1"/>
  <c r="J28" i="1"/>
  <c r="J27" i="1"/>
  <c r="J26" i="1"/>
  <c r="J24" i="1"/>
  <c r="J23" i="1"/>
  <c r="J22" i="1"/>
  <c r="J21" i="1"/>
  <c r="J20" i="1"/>
  <c r="J19" i="1"/>
  <c r="J18" i="1"/>
  <c r="J17" i="1"/>
  <c r="J16" i="1"/>
  <c r="J15" i="1"/>
  <c r="J14" i="1"/>
  <c r="J13" i="1"/>
  <c r="J11" i="1"/>
  <c r="J10" i="1"/>
  <c r="J9" i="1"/>
  <c r="J8" i="1"/>
  <c r="J7" i="1"/>
  <c r="J5" i="1"/>
  <c r="K35" i="1" l="1"/>
  <c r="K61" i="1"/>
  <c r="K21" i="1"/>
  <c r="K12" i="1"/>
  <c r="K58" i="1"/>
  <c r="K32" i="1"/>
  <c r="K26" i="1"/>
  <c r="L51" i="1" l="1"/>
  <c r="K45" i="1"/>
  <c r="L64" i="1" s="1"/>
</calcChain>
</file>

<file path=xl/sharedStrings.xml><?xml version="1.0" encoding="utf-8"?>
<sst xmlns="http://schemas.openxmlformats.org/spreadsheetml/2006/main" count="402" uniqueCount="257">
  <si>
    <t>LINEA</t>
  </si>
  <si>
    <t>PROGRAMA</t>
  </si>
  <si>
    <t>LINEA BASE</t>
  </si>
  <si>
    <t xml:space="preserve"> </t>
  </si>
  <si>
    <t>Desarrollo del Egresado</t>
  </si>
  <si>
    <t>Responsabilidad Social</t>
  </si>
  <si>
    <t>PROGRAMAS Y PROYECTOS</t>
  </si>
  <si>
    <t>1.1. CUALIFICACION DOCENTE</t>
  </si>
  <si>
    <t>1.1.1. Formación a nivel de Maestrías</t>
  </si>
  <si>
    <t>1.1.2. Formación a nivel de Pregrado Profesional</t>
  </si>
  <si>
    <t>1.1.3.Actualización Disciplinar</t>
  </si>
  <si>
    <t>1.1.4. Actualización Pedagógica y Metodológica</t>
  </si>
  <si>
    <t>1.1.5. Fortalecimiento del Modelo Pedagógico de la entidad</t>
  </si>
  <si>
    <t>1.1.6.Estructuracion del Sistema de Evaluación Docente integral</t>
  </si>
  <si>
    <t xml:space="preserve">1.1.7. Fortalecimiento del Sistema de Contratación Docente </t>
  </si>
  <si>
    <t xml:space="preserve">1,2. INVESTIGACION </t>
  </si>
  <si>
    <t xml:space="preserve">1.2.1. Estructuración del Sistema Institucional  de Investigación </t>
  </si>
  <si>
    <t xml:space="preserve">1.2.2 Semillero de Investigación </t>
  </si>
  <si>
    <t xml:space="preserve">1.2.3. Consolidación del Grupo de Investigación </t>
  </si>
  <si>
    <t>1.2.4. Fortalecimiento de la actividad investigativa  en  los Centros de Transferencia del IES CINOC</t>
  </si>
  <si>
    <t>1.2.5 Proyectos de investigación acordes al desarrollo regional</t>
  </si>
  <si>
    <t>1,3. PROYECCION</t>
  </si>
  <si>
    <t>1.3.1.Estructuración del Sistema de Proyección Social Institucional</t>
  </si>
  <si>
    <t>1.3.2 Gestión de alianzas con el Sector Público y/o Privado</t>
  </si>
  <si>
    <t>1.3.3.Creación e implementación  de la Unidad de Emprendimiento en la Institución</t>
  </si>
  <si>
    <t xml:space="preserve">1.3.4 Formulación e Implementación de una  Propuesta de apoyo al desarrollo de organizaciones la Región </t>
  </si>
  <si>
    <t xml:space="preserve">1.4. ACREDITACION </t>
  </si>
  <si>
    <t>1.4.1. Re-acreditación de alta calidad del Programa de Técnicas Forestales</t>
  </si>
  <si>
    <t>1.4.2. Acreditación del Programa en Ciclos Propedéuticos del área contable</t>
  </si>
  <si>
    <t>1.4.3.Autoevaluación con fines de acreditación de los programas del área de sistemas</t>
  </si>
  <si>
    <t>1.4.4. Oferta de Programas acreditados en municipios priorizados en el Departamento de Caldas</t>
  </si>
  <si>
    <t>1,5. DISEÑOY REDISEÑO DE LA OFERTA ACADEMICA</t>
  </si>
  <si>
    <t>1.5.1. Estudio de factibilidad para Formulación del nivel profesional de  programas actuales con que cuenta la entidad</t>
  </si>
  <si>
    <t xml:space="preserve">1.5.2 Implementación del Proyecto B . Learning en la Institución </t>
  </si>
  <si>
    <t>1.5.3. Formulación de nuevos programas académicos</t>
  </si>
  <si>
    <t>1,6. MEJORAMIENTO DE LA INFRAESTRUCTURA FISCA Y TECNOLOGIA</t>
  </si>
  <si>
    <t>1.6.1. Mejoramiento de la Infraestructura física de la IES CINOC</t>
  </si>
  <si>
    <t xml:space="preserve">1.6.2. Mejoramiento de la infraestructura tecnológica con que cuenta la entidad </t>
  </si>
  <si>
    <t>1.7. VISIBILIDAD INSTITUCIONAL</t>
  </si>
  <si>
    <t xml:space="preserve">1.7.1. Formulación e implementación de un Plan visibiilización de a institución  en contextos académicos  regionales, nacionales e internacionales </t>
  </si>
  <si>
    <t xml:space="preserve">1.8.1. Formulación e implementación de un Plan Institucional de Población Inclusiva </t>
  </si>
  <si>
    <t>2.1.1. Desarrollo de  programas en los municipios del Departamento de Caldas diferentes a Pensilvania</t>
  </si>
  <si>
    <t>2.1.2. Establecimiento una nueva sede en el municipio de Caldas de acuerdo al estudio de contexto</t>
  </si>
  <si>
    <t>2.1.3. Desarrollo de los Programas de la Alianza la Universidad en el Campo</t>
  </si>
  <si>
    <t>2.2.1. Propuesta Metodológica para la articulación con las IFPTDH y las Instituciones de Educación Media</t>
  </si>
  <si>
    <t>2.2.2. Propuesta Metodológica por programa para la articulación con otras IES y/o Universidades</t>
  </si>
  <si>
    <t>2.2.3.Aprestamiento para la Política de Educación Terciaria  en la entidad</t>
  </si>
  <si>
    <t>3.1.1. Formular e implementar un Plan de comunicación e información permanente con los egresados</t>
  </si>
  <si>
    <t>3.1.2. Programas de actualización disciplinar para los egresados del IES CINOC</t>
  </si>
  <si>
    <t xml:space="preserve">3.1.3. Formulación e Implementación de un Plan para el Apoyo a la inserción laboral </t>
  </si>
  <si>
    <t>3.1.4 Creación de una asociación de Egresados</t>
  </si>
  <si>
    <t>3.2.1. Apoyo socioeconómico y psicológico a los estudiantes la IES CINOC</t>
  </si>
  <si>
    <t xml:space="preserve">3.2.2. Desarrollo de procesos de Orientación Vocacional </t>
  </si>
  <si>
    <t>3.2.3. Fortalecimiento  de los espacios para el pensamiento críticos y democráticos de los estudiante</t>
  </si>
  <si>
    <t>3.2.4. Consolidación de la Escuela de padres</t>
  </si>
  <si>
    <t>3.2.5. Formación integral de los estudiantes del IES CINOC</t>
  </si>
  <si>
    <t>3.2.6. Implementación de mecanismos que optimicen los procesos de graduación de los Estudiantes de la IES CINOC</t>
  </si>
  <si>
    <t>3.3.1. Formular e implementar un Plan de Gestión del Talento Humano de la IES CINOC</t>
  </si>
  <si>
    <t>3.3.2. Formular e implementar planes de vinculación y retención de personal de acuerdo a las proyecciones  de la entidad</t>
  </si>
  <si>
    <t>3.3.5.Formulación e Implementación de Planes de Bienestar Laboral para los funcionarios de la entidad</t>
  </si>
  <si>
    <t>3.3.6.  Construcción  e implementación Planes de Seguridad Industrial y Salud Ocupacional para la entidad</t>
  </si>
  <si>
    <t>4.1.1. Análisis estratégico de la Entidad</t>
  </si>
  <si>
    <t xml:space="preserve">4.1.2. Revisión y ajuste de la Planeación Estratégica de la Entidad </t>
  </si>
  <si>
    <t>4.1.3. Seguimiento y control a los planes, programas y proyectos   estratégicos de la entidad</t>
  </si>
  <si>
    <t>4.1.4 Mejoramiento del Sistema Integrado de Gestión de Calidad (S.G.C., MECI, Gestión Documental)</t>
  </si>
  <si>
    <t xml:space="preserve">4.1.5. Formulación e Implementación del Sistema de Información de la Institución </t>
  </si>
  <si>
    <t>4.1.6. Análisis de viabilidad para  Cambio de carácter de la Institución</t>
  </si>
  <si>
    <t>4.1.7. Gestión de los procesos de mercadeo, información y comunicación</t>
  </si>
  <si>
    <t>4.2.1. Fortalecimiento de la gestión Contractual de la IES CINOC</t>
  </si>
  <si>
    <t>4.2.2. Gestión Presupuestal y Contable oportuna y veraz</t>
  </si>
  <si>
    <t>4.2.4. Gestión Documental institucional</t>
  </si>
  <si>
    <t>4.3.1. Rendición de cuentas a la ciudadanía</t>
  </si>
  <si>
    <t>4.3.2. Medición del Índice de Transparencia</t>
  </si>
  <si>
    <t>4.3.3. Gestión del Plan de Anticorrupción y Anti trámites</t>
  </si>
  <si>
    <t xml:space="preserve">1.8. POLITICA DE INCLUSION </t>
  </si>
  <si>
    <t>2,1 OFERTA DE LOS PROGRAMAS EN MUNICIPIOS DEL DEPARTAMENTO</t>
  </si>
  <si>
    <t>2.2. DESARROLLO DE LA EDUCACION TERCIARIA EN EL IES CINOC</t>
  </si>
  <si>
    <t>3.1. DESARROLLO DEL EGRESADO</t>
  </si>
  <si>
    <r>
      <t xml:space="preserve">3.2. </t>
    </r>
    <r>
      <rPr>
        <b/>
        <sz val="12"/>
        <color theme="1"/>
        <rFont val="Calibri"/>
        <family val="2"/>
        <scheme val="minor"/>
      </rPr>
      <t xml:space="preserve">DESARROLLO DEL ESTUDIANTE, ACCESO, PERMANENCIA Y GRADUACION </t>
    </r>
  </si>
  <si>
    <t>3.3. BIENESTAR Y GESTION DEL TALENTO HUMANO DE LA ENTIDAD</t>
  </si>
  <si>
    <t>3.3.3. Consolidación el Sistema de Evaluación de Desempeño</t>
  </si>
  <si>
    <t>3.3.4. Formulación e Implementación de  Planes de capacitación y formación para el personal administrativo de la entidad</t>
  </si>
  <si>
    <r>
      <t xml:space="preserve">4.1. </t>
    </r>
    <r>
      <rPr>
        <b/>
        <sz val="12"/>
        <color theme="1"/>
        <rFont val="Calibri"/>
        <family val="2"/>
        <scheme val="minor"/>
      </rPr>
      <t>DIRECCIONAMIENTO ESTRATEGICO</t>
    </r>
  </si>
  <si>
    <t>4.2. GESTION ADMINISTRATIVA</t>
  </si>
  <si>
    <r>
      <t xml:space="preserve">4.3. </t>
    </r>
    <r>
      <rPr>
        <b/>
        <sz val="12"/>
        <color theme="1"/>
        <rFont val="Calibri"/>
        <family val="2"/>
        <scheme val="minor"/>
      </rPr>
      <t>RESPONSABILIDAD SOCIAL</t>
    </r>
  </si>
  <si>
    <t>NA</t>
  </si>
  <si>
    <t>No se ha avanzado sobre el particular</t>
  </si>
  <si>
    <t>Dentro del plan de GTH se encuentra el área de plan de vacantes requerido por la normatividad de la función pública que hace las veces  de plan de vinculación y retención del talento humano</t>
  </si>
  <si>
    <t>PROYECTO</t>
  </si>
  <si>
    <t>Visibilizacion Institucional</t>
  </si>
  <si>
    <t>Politica de inclusion</t>
  </si>
  <si>
    <t>Oferta del Programa en los Municipios del Departamento</t>
  </si>
  <si>
    <t>Calidad  Académica</t>
  </si>
  <si>
    <t>Fortalecimiento de la Comunidad Académica</t>
  </si>
  <si>
    <t>Estructura y Gobernanza Institucional</t>
  </si>
  <si>
    <t>Docentes de las 4 áreas disciplinares realizaron procesos de actualización disciplinar</t>
  </si>
  <si>
    <t>Grupos Disciplinares de la entidad con docentes actualizados en su área de trabajo</t>
  </si>
  <si>
    <t>Eventos de actualización pedagógica y metodológica</t>
  </si>
  <si>
    <t>Informe de seguimiento al Modelo Pedagógico</t>
  </si>
  <si>
    <t>Se conoció algunas experiencias de sistemas de investigación de otras IES</t>
  </si>
  <si>
    <t>Informe consolidado de los proyectos de investigación de los Centros de Práctica</t>
  </si>
  <si>
    <t>Se financio el mantenimiento del Proyecto de Plantación de Progenie de Pino Romeron en el CTT Granja</t>
  </si>
  <si>
    <t xml:space="preserve">Se aprobaron 7 propuestas de investigación para financiación y se iniciaron  2 propuestas durante el año 2016.   Solo el programa del área contable  no cuenta con propuestas de investigación </t>
  </si>
  <si>
    <t>Se realizaron dos capacitaciones generales y asesoría metodológica para el ajuste de 7propuestas investigativas</t>
  </si>
  <si>
    <t xml:space="preserve">Informe consolidado de los nuevos proyectos de investigación </t>
  </si>
  <si>
    <t>Cumplimiento del proceso de formulación del Sistema de Contratación docente</t>
  </si>
  <si>
    <t xml:space="preserve">Durante el año 2016 se definieron  </t>
  </si>
  <si>
    <t>Durante el año 2016 se creo formalmente la Unidad de Emprendimiento y  se elaboro el Plan de la Unidad de Emprendimiento</t>
  </si>
  <si>
    <t xml:space="preserve">Cumplimiento del Proceso planeado para la vigencia de avance en el Proceso de acreditación del programa </t>
  </si>
  <si>
    <t>Durante el año 2016 se avanzo en el cumplimiento de la apreciación de las condiciones iniciales</t>
  </si>
  <si>
    <t xml:space="preserve">Cumplimiento del Proceso planeado para la vigencia de avance en el Proceso de autoevaluación con fines acreditación del programa </t>
  </si>
  <si>
    <t xml:space="preserve">Cumplimiento del Proceso planeado para la vigencia  para el apoyo al desarrollo de las Organizaciones de la región </t>
  </si>
  <si>
    <t>Cumplimiento del Proceso planeado para la vigencia  para la gestión de alianzas con el Sector Público privado</t>
  </si>
  <si>
    <t xml:space="preserve">Cumplimiento del proceso planeado para la vigencia de consolidación del Semillero de Investigación </t>
  </si>
  <si>
    <t xml:space="preserve">Cumplimiento del Proceso planeado para la vigencia de avance </t>
  </si>
  <si>
    <t>Se realizaron convenios marcos con las Instituciones del INTEP de Roldanillo, ITSA e Instituto Tecnológico del Putumayo</t>
  </si>
  <si>
    <t>Se adelanto la Fase III establecida en el Modelo de B.Learning formulado para la entidad</t>
  </si>
  <si>
    <t>Se continuo con la ejecución del Proyecto de Infraestructura tecnológica con Recursos CREE 2013-2014</t>
  </si>
  <si>
    <t xml:space="preserve">Cumplimiento del Proceso planeado para la vigencia </t>
  </si>
  <si>
    <t>3 Municipios con oferta de programas de la entidad</t>
  </si>
  <si>
    <t>5 IEM en las cuales se desarrolla el programa de la Alianza</t>
  </si>
  <si>
    <t>Durante el año 2015 se continuo con el proceso de articulación con la IEP con el programa de Cosecha y Transformación de Bienes Maderables</t>
  </si>
  <si>
    <t>Se reinicio las conversaciones con la Universidad de Caldas</t>
  </si>
  <si>
    <t>Se formularon las estrategias generales de información y comunicación con los egresados</t>
  </si>
  <si>
    <t>Se han implementado las diferentes estrategias en desarrollo del proyecto de permanencia</t>
  </si>
  <si>
    <t>Durante el año 2016 se realizaron diferentes estrategias desde el área de bienestar para este fin</t>
  </si>
  <si>
    <t>Se elaboro un Plan anual con todos los elementos que debe contemplar desde el punto de la Función Pública</t>
  </si>
  <si>
    <t xml:space="preserve">Esta meta fue aplazada  debido a que existe una nueva normatividad de la CNSC que empieza a aplicar a partir de 2017 y no sería conveniente realizar tantos cambios en un corto lapso de tiempo </t>
  </si>
  <si>
    <t>Se formulo y ejecuto el Plan de Capacitación para la vigencia 2016</t>
  </si>
  <si>
    <t>Se realizo el análisis por parte de la firma asesora</t>
  </si>
  <si>
    <t>Se realizaron dos informes de seguimiento cualitativo y cuantitativo al POA</t>
  </si>
  <si>
    <t>Informes cuantitativos y cualitativos de seguimiento al POA de la vigencia</t>
  </si>
  <si>
    <t>Se conto con la asesoría de revisión de la certificación y se identificaron  dos  No conformidades menores</t>
  </si>
  <si>
    <t xml:space="preserve">Durante el año 2016 se presento un nivel de cumplimiento de POA de mercadeo del </t>
  </si>
  <si>
    <t>Durante el año 2016 se realizo el diagnostico de los proceso de gestión contractual</t>
  </si>
  <si>
    <t>Durante el año 2016 se realizaron las actividades necesarias para el buen manejo presupuestal y contable de la entidad</t>
  </si>
  <si>
    <t>Durante el año 2016 se conto con la Asesoría para el ajuste al PGD y se elaboro el Plan de Gestión Documental</t>
  </si>
  <si>
    <t>Informes de Seguimiento al Plan</t>
  </si>
  <si>
    <t>La nueva directriz de la CGD solo exige un proceso de rendición de cuentas el cual fue realizado en el mes de abril</t>
  </si>
  <si>
    <t>Dos eventos al año de rendición de cuentas</t>
  </si>
  <si>
    <t>Cualificación Docente</t>
  </si>
  <si>
    <t>A diciembre de 2016 4 docentes han iniciado procesos de formación a nivel de maestría financiados con Recursos de la Entidad.  Tres Docentes se encuentran en elaboración de su trabajo de grado</t>
  </si>
  <si>
    <t>Docentes en proceso de formación a nivel de maestría</t>
  </si>
  <si>
    <t>El grupo docente de la Sede central asistió a un taller sobre el tema</t>
  </si>
  <si>
    <t>Durante el año 2016 se estableció la línea base para el seguimiento al modelo pedagógico</t>
  </si>
  <si>
    <t>Cumplimiento del proceso de ajuste del Sistema de Evaluación Docente</t>
  </si>
  <si>
    <t>Durante el año 2016 se estableció la obligatoriedad del pago de seguridad social a los catedráticos y política de contratación de ocasionales durante un período mínimo de 11 meses corridos</t>
  </si>
  <si>
    <t>Investigación</t>
  </si>
  <si>
    <t xml:space="preserve">Cumplimiento de la fase diagnostica y definición de las variables estratégicas del sistema   </t>
  </si>
  <si>
    <t>Se realizaron dos capacitaciones al Semillero en Formación, se vincularon algunos estudiantes de semilleros a las investigaciones disciplinares y se asistió a la Feria Departamental y Regional</t>
  </si>
  <si>
    <t>Cumplimiento del Proceso planeado para la vigencia para la consolidación del Grupo de Investigación cuencas de la entidad</t>
  </si>
  <si>
    <t>Proyección</t>
  </si>
  <si>
    <t xml:space="preserve">Cumplimiento de la fase diagnostica y definición de las variables estratégicas del sistema  </t>
  </si>
  <si>
    <t>Cumplimiento del Proceso planeado para la vigencia para la consolidación de la Unidad de Emprendimiento</t>
  </si>
  <si>
    <t>Diseño y/o Rediseño de oferta académica</t>
  </si>
  <si>
    <t>Durante el año 2016 se obtuvo el registro calificado del Programa de Empresas para el Municipio de Villa María</t>
  </si>
  <si>
    <t>Mejoramiento de la Infraestructura física y tecnológica</t>
  </si>
  <si>
    <t>Regionalización y Educación Terciaria</t>
  </si>
  <si>
    <t>La Institución esta ofertando programas en los Municipios de Manzanares y  Marquetalia</t>
  </si>
  <si>
    <t>No se tienen claridad aún sobre la política de Educación terciaria</t>
  </si>
  <si>
    <t>1 actualización disciplinar por área disciplinar</t>
  </si>
  <si>
    <t>Se adquirió una base de datos para el manejo de la información de los egresados</t>
  </si>
  <si>
    <t>Desarrollo del estudiante, Acceso, Permanencia y Graduación</t>
  </si>
  <si>
    <t>Se realizo asesoría psicosocial a los padres de familia que solicitaron el apoyo</t>
  </si>
  <si>
    <t>Bienestar y Gestión del Talento Humano de la Entidad</t>
  </si>
  <si>
    <t xml:space="preserve">El plan anual de bienestar social laboral fue formulado y presento un nivel de ejecución del </t>
  </si>
  <si>
    <t>Direccionamiento Estratégico</t>
  </si>
  <si>
    <t>Gestión Administrativa</t>
  </si>
  <si>
    <t>De acuerdo a la Batería de Indicadores del MEN el proceso estaba en un 64%</t>
  </si>
  <si>
    <t>Mejoramiento del Índice de Transparencia</t>
  </si>
  <si>
    <t>Se realizo el Plan y se realizaron los tres seguimientos establecidos por la normatividad</t>
  </si>
  <si>
    <t>Descripción de la Meta</t>
  </si>
  <si>
    <t>CUMPLIMIENTO DURANTE EL AÑO 2017</t>
  </si>
  <si>
    <t>CUMPLIMIENTO DURANTE EL AÑO 2016</t>
  </si>
  <si>
    <t>OBSERVACIONES</t>
  </si>
  <si>
    <t>Cumplimiento del Proceso planeado para la vigencia</t>
  </si>
  <si>
    <t>1.1.2. Formación a nivel profesional</t>
  </si>
  <si>
    <t>Docentes en proceso de formación a nivel profesional</t>
  </si>
  <si>
    <t>CUMPLIMIENTO DURANTE EL AÑO 2018</t>
  </si>
  <si>
    <t>CUMPLIMIENTO DURANTE EL AÑO 2019</t>
  </si>
  <si>
    <t xml:space="preserve">% Cumplimiento total del  Proyecto a Diciembre 2019 </t>
  </si>
  <si>
    <t>El proyecto nunca se desarrollo</t>
  </si>
  <si>
    <t xml:space="preserve">Anualmente la Entidad dedico  presupuesto para este fin logrando que todos los docentes realizarán proceso de actualización disciplinar </t>
  </si>
  <si>
    <t xml:space="preserve">Por medio de la Docente Coordinadora de Modelo pedagógico cada año se programaron talleres cortos con los docentes para este fin y de igual manera durante el año 2017 se realizo un diplomado con la Universidad de Caldas </t>
  </si>
  <si>
    <t>% cumplimiento total  Programa a Diciembre de 2019</t>
  </si>
  <si>
    <t>% Cumplimiento total de  Línea a Diciembre de 2019</t>
  </si>
  <si>
    <t>El avance del proyecto ha bajo y no se logro realizar los concursos docentes de las plantas con vacancias definitivas</t>
  </si>
  <si>
    <t>Es un sistema que aún esta en proceso y apenas hasta el año anterior se conto con una propuesta consolidada la cual fue objetivo de sugerencias de ajuste.</t>
  </si>
  <si>
    <t xml:space="preserve">1.7.1. Formulación e implementación de un Plan visibiilización de la institución  en contextos académicos  regionales, nacionales e internacionales </t>
  </si>
  <si>
    <t>El programa ha tenido una acogida muy importante y ha permitido llegar a diferentes municipios de la región tanto del Oriente como del Norte del departamento.</t>
  </si>
  <si>
    <t>Se institucionalizo la realización de actividades para egresados y estos empezaron a participar un poco en las mismas sin embargo las actividades no obedecieron a un plan estructurado</t>
  </si>
  <si>
    <t>Se considero que esta actividad estaba incluida en la programación de los diplomados a la cual de manera permanente se invita y prioriza la participación de egresados en dichos eventos</t>
  </si>
  <si>
    <t>Fue un proyecto que no tuvo mucha claridad en su desarrollo y se realizaron algunas actividades pero no de manera estructurada</t>
  </si>
  <si>
    <t xml:space="preserve">Este proyecto no se desarrollo </t>
  </si>
  <si>
    <t>Se logro avanzar en la elaboración del marco sustentatario en el año 2018, la revisión de la prospectiva estratégica en el año 2019 y el inicio en la revisión de los estatutos.</t>
  </si>
  <si>
    <t>se ha iniciado a través de la Red DELFIN con el proceso de movilidad nacional e internacional de docentes y estudiantes de la entidad.  Sin embargo es un proceso que aún esta en fase de desarrollo y que es muy importante consolidarlo</t>
  </si>
  <si>
    <t>Anualmente se rindieron los informes correspondientes</t>
  </si>
  <si>
    <t>Linea</t>
  </si>
  <si>
    <t>Calidad Academica</t>
  </si>
  <si>
    <t>Fortalecimiento de la Comunidad Academica</t>
  </si>
  <si>
    <t>% Cumplimiento</t>
  </si>
  <si>
    <t>Cualificacion Docente</t>
  </si>
  <si>
    <t>Proyeccion Social</t>
  </si>
  <si>
    <t>Diseño y Redisñeo de Oferta Académica</t>
  </si>
  <si>
    <t>Acreditacion</t>
  </si>
  <si>
    <t>Mejoramiento de la Infraestructura Física y Tecnológica</t>
  </si>
  <si>
    <t>Visibilidad</t>
  </si>
  <si>
    <t>Programa</t>
  </si>
  <si>
    <t>Oferta de Programas en los Municipios del Departamento</t>
  </si>
  <si>
    <t>Desarrollo de la Educación Terciaria en el IES CINOC</t>
  </si>
  <si>
    <t>Fortalecimiento de la Comunidad Universitaria</t>
  </si>
  <si>
    <t>% de Cumplimiento de los Proyectos</t>
  </si>
  <si>
    <t>INSTITUCION DE EDUCACION SUPERIOR COLEGIO INTEGRADO NACIONAL ORIENTE DE CALDAS. 
EVALUACION CUMPLIMIENTO  PDI 2016- 2019 A DICIEMBRE 30/2019</t>
  </si>
  <si>
    <t>El trabajo de apoyo  a la inserción laboral de los egresados se concentro en la vinculación de la Institución a la base de datos trabajando.com en la cual se subieron hojas de vida de los egresados pero durante el ultimo año no se renovó la vinculación lo cual impidió continuar el proceso.  Este plan debe continuar y ampliarse de acuerdo a las posibilidades institucionales</t>
  </si>
  <si>
    <t>No se concreto esta actividad a pesar de las diferentes acciones que se emprendieron durante el cuatrienio</t>
  </si>
  <si>
    <t>Con los Recursos CREE y de PFC esta actividad se fortaleció y permitió a muchas estudiantes de las zonas rurales iniciar sus procesos de formación con la entidad</t>
  </si>
  <si>
    <t>Con los Recursos CREE y de PFC esta actividad se fortaleció y permitió a muchas padres de familia de las zonas rurales vincularse más activamente a los procesos de formación de sus hijos</t>
  </si>
  <si>
    <t>Con los Recursos CREE y de PFC esta actividad se fortaleció y permitió diversificar las diferentes actividades programadas para tal fin</t>
  </si>
  <si>
    <t>Este proyecto no continuó dado que se reviso que la nueva estrategia de graduación a través de diplomados facilito sustancialmente los procesos de graduación y su paso al siguiente ciclo de formación</t>
  </si>
  <si>
    <t>Los planes de talento humano se implementaron de manera adecuada durante el cuatrienio</t>
  </si>
  <si>
    <t>No fue necesario establecer un sistema propio de evaluación de desempeño dado que la función público ajusto el Sistema de evaluación para los funcionarios admón. y el proceso se desarrollo de manera adecuada en la entidad.  Es de anotar que no se logro reestructura la propuesta de evaluación de desempeño docente</t>
  </si>
  <si>
    <t>Este proyecto esta en proceso de implementación y ha demandado la contratación de personal profesional y técnico que lideren su implementación</t>
  </si>
  <si>
    <t xml:space="preserve">Se realizo el ajuste a la prospectiva estratégica de la entidad </t>
  </si>
  <si>
    <t>De manera trimestral se realizaron seguimientos cualitativos y semestralmente seguimientos cuantitativos</t>
  </si>
  <si>
    <t>Durante el cuatrienio la Institución realizo la revisión del SGC, fortaleció el sistema de Gestión Documental e inicio la implementación de MIPG</t>
  </si>
  <si>
    <t>Durante el cuatrienio se adquirió el Software Q10 para el área académica y BINAPS para el área administrativa.  Sin embargo es importante que estos Sistemas de información junto con los otros que cuenta la entidad den información consolidada para la toma de decisiones</t>
  </si>
  <si>
    <t xml:space="preserve">Durante el cuatrienio se logro consolidar el departamento de publicaciones, el cual ha permitió mejorar sustancialmente la imagen de la Institución en el medio. De igual manera Los procesos de mercadeo </t>
  </si>
  <si>
    <t>Se fortaleció la gestión contractual de la Institución mejorando los tiempos de respuesta a los requerimientos y estableciendo estrategias para su logro</t>
  </si>
  <si>
    <t>Se han mejorado los procesos de ejecución presupuestal pero esta debe continuar mejorando y apoyándose sustancialmente en los procesos de contratación de la entidad</t>
  </si>
  <si>
    <t>Durante todo el cuatrienio se conto con la asesoría externa que ha permitido continuar fortaleciendo el sistema en la entidad</t>
  </si>
  <si>
    <t>Cada año se realizo la rendición de cuentas a la ciudadanía y durante la última vigencia la estrategia de Facebook live permitió una mayor participación de la comunidad</t>
  </si>
  <si>
    <t>Se logro de manera permanente un mejoramiento en el índice</t>
  </si>
  <si>
    <t>La meta fue replanteada de 8 a 7 docentes.  De ellos 1 docente logro el título, 5 están en realización de su trabajo de grado y 1 aún esta en proceso de formación</t>
  </si>
  <si>
    <t>La construcción del nuevo PEI permitió una revisión y actualización del Modelo Pedagógico, sin embargo el proyecto de B.Learning exige una adecuación del Modelo Pedagógico a medida que el primero se va implementado</t>
  </si>
  <si>
    <t xml:space="preserve">Es un proyecto que vigencia tras vigencia no se ha cumplido o se ha cumplido parcialmente.  </t>
  </si>
  <si>
    <t>Este proyecto fue aplazado en el 2016 y en el 2017. Durante los años 2018 y 2019 se logro contar con el Sistema y la política de investigación</t>
  </si>
  <si>
    <t>El semillero de investigación se ha venido consolidando durante las diferentes vigencias y se cuenta con una mayor participación de los docentes y estudiantes en el mismo. Redsi ha sido una estrategia que ha permitido visibilizar y realizar las primeras ponencias de los estudiantes a nivel investigativo así como la participación de los docentes de la entidad como docentes evaluadores</t>
  </si>
  <si>
    <t>Se adelantaron las diferentes actividades que permitieron el registro de los investigadores y del grupo en CVLAC y GRULAC ante COLCIENCIAS lo que permitió que durante el año 2019 el grupo de la IES CINOC fuera categorizado en nivel C ante COLCIENCIAS.  Sin embargo es necesario fortalecer el grupo y lograr un proyecto interdisciplinario</t>
  </si>
  <si>
    <t>Durante el cuatrienio se mejoro sustancialmente la infraestructura física y tecnológica de los Centros de práctica lo que permitió establecer nuevos laboratorios y talleres en los mismos.  Estos nuevos laboratorios están en proceso de implementación y requieren de una mayor dedicación de los docentes para lograr que los mismos puedan potencializarse en mayor medida para las diferentes funciones misionales de la entidad</t>
  </si>
  <si>
    <t>Desde la existencia de recursos CREE y PFC se ha contando con disponibilidad para la realización de proyectos de investigación y sin duda alguna los docentes han aumentado el desarrollo de proyectos de investigación, sin embargo la novedad de los mismos ha demandado más tiempo del inicialmente planteados y sin duda alguna requiere de una mayor dedicación de los docentes para lograr resultados de manera más rápida.  De igual manera es importante establecer estímulos económicos para incentivar los procesos de investigación</t>
  </si>
  <si>
    <t>Durante los primeros años se priorizaron las alianzas con las entidades del orden local y durante los siguientes dos años se iniciaron alianzas con entidades del orden regional.  El proyecto se cumplió y permitió que la Institución consolidara su visibilidad en el entorno local y regional.</t>
  </si>
  <si>
    <t>La Institución ha venido participando activamente de la Red de Emprendimiento de Caldas y ha apoyado algunas iniciativas de emprendimiento.  Sin embargo es necesario seguir fortaleciendo este tema en la entidad</t>
  </si>
  <si>
    <t>Se ha priorizado el apoyo a algunas organizaciones de la localidad priorizadas por la Alianzas productivas que se han venido apoyando desde la Alcaldía Municipal</t>
  </si>
  <si>
    <t>Acreditación</t>
  </si>
  <si>
    <t>Durante el cuatrienio se logro contar con un modelo de autoevaluación con fines de acreditación construido de manera conjunta con los diferentes docentes de los programas de la Entidad.  De igual manera se conto con el visto bueno por parte del CNA para iniciar el proceso formal de autoevaluación con fines de acreditación.  Este proceso inicial servirá de base para los próximos programas que entren en el proceso</t>
  </si>
  <si>
    <t>En este proyecto se ha avanzado en la realización del Estudio de Contexto, Planificación Organizacional a través del PEI y de la Planeación Prospectiva y de las Alianzas con Instituciones hermanas para la aseria. Sin embargo no se han consolidado las propuesta de programas profesionales bien sea en ciclos o terminales</t>
  </si>
  <si>
    <t>Actualmente el proyecto esta implementando pero es necesario masificar su uso por parte de los docentes y estudiantes de la entidad por cuanto se cuenta ya con CINOC Virtual articulada al sistema Q10.</t>
  </si>
  <si>
    <t xml:space="preserve">Se decidió no formular nuevos programas académicos y concentrar los esfuerzos del grupo docente en los procesos de renovación de registro calificado </t>
  </si>
  <si>
    <t>Se han realizado los procesos de reforzamiento y adecuación del Centro de la madera,  del CTT La Granja y del Bloque A de la Sede Central.  Es un proyecto que ha sido apoyado sustancialmente por los Recursos CREE y durante el último año por PFC 2019.  Actualmente la IES cuenta con unas sedes más cómodas y adecuadas al ambiente universitario</t>
  </si>
  <si>
    <t>Se han venido dotando los Laboratorios de Semilla, Entomología, Suelos y Conservación de Aguas, SIG, Herbario, Laboratorio de Electrónica, Salas de Sistemas, ayudas de Audiovisuales, así como equipos y herramientas para los diferentes programas.  Es un proyecto con un fuerte apoyo de Recursos CREE y PFC 2019</t>
  </si>
  <si>
    <t xml:space="preserve">Se ha priorizado la realización de acciones para población con dificultades de movilidad física y se han atendido las diferentes particularidades de los estudiantes con condiciones diferentes que han llegado a la entidad. De igual manera la Institución atiende de manera permanente población desplazada de la región </t>
  </si>
  <si>
    <t>Durante el cuatrienio se desarrollaron los programas en los municipios de Manzanares, Marquetalia y Villa María</t>
  </si>
  <si>
    <t>Durante el año 2016 se inicio el proceso de formación en tres IEM rurales de los municipios de Pensilvania, Samaná y Aguadas</t>
  </si>
  <si>
    <t>Desarrollo de la Educación terciaria</t>
  </si>
  <si>
    <t>Los procesos de articulación han sido difíciles de desarrollar por factores de financiación para su realización, pues ha sido difícil la consecución de recursos con la Gobernación.  Frente a esta situación se planteo la propuesta al MEN a través del PFC 2019 bajo la estrategia de Acceso diferencial por lo cual se desarrollaran dos propuestas de articulación durante el próximo cuatrienio bajo la filosofía de cohortes únicas y con Institución que no han tenido la posibilidad de articularse bajo el programa de la Universidad en el Campo.</t>
  </si>
  <si>
    <t>Durante el cuatrienio se logro desarrollar  el Programa Profesional de Contaduría Pública con base en un proceso de homologación con el INTEP de Roldanillo, fruto del cual se graduaron alrededor de 20 estudiantes.  Se continuaron con los convenios con las Universidades de Manizales y para los programas de Admón. y Contabilidad y con la UNAD Sede Dorada</t>
  </si>
  <si>
    <t>Este proyecto no se desarrollo por cuanto su ejecución dependía de las políticas del MEN sobre este particular y este fue un lineamiento que estuvo escaso desarrollo en el cuatrienio por parte del 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</si>
</sst>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0"/>
      <color theme="1"/>
      <name val="Calibri"/>
      <family val="2"/>
      <scheme val="minor"/>
    </font>
    <font>
      <sz val="20"/>
      <color theme="1"/>
      <name val="Calibri"/>
      <family val="2"/>
      <scheme val="minor"/>
    </font>
    <font>
      <sz val="24"/>
      <color theme="1"/>
      <name val="Calibri"/>
      <family val="2"/>
      <scheme val="minor"/>
    </font>
    <font>
      <b/>
      <sz val="16"/>
      <color theme="1"/>
      <name val="Calibri"/>
      <family val="2"/>
      <scheme val="minor"/>
    </font>
    <font>
      <b/>
      <sz val="20"/>
      <color theme="1"/>
      <name val="Calibri"/>
      <family val="2"/>
      <scheme val="minor"/>
    </font>
    <font>
      <b/>
      <sz val="26"/>
      <color theme="1"/>
      <name val="Calibri"/>
      <family val="2"/>
      <scheme val="minor"/>
    </font>
    <font>
      <sz val="26"/>
      <color theme="1"/>
      <name val="Calibri"/>
      <family val="2"/>
      <scheme val="minor"/>
    </font>
    <font>
      <sz val="12"/>
      <name val="Calibri"/>
      <family val="2"/>
      <scheme val="minor"/>
    </font>
    <font>
      <b/>
      <sz val="11"/>
      <color theme="1"/>
      <name val="Times New Roman"/>
      <family val="1"/>
    </font>
    <font>
      <sz val="11"/>
      <color theme="1"/>
      <name val="Times New Roman"/>
      <family val="1"/>
    </font>
    <font>
      <sz val="12"/>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rgb="FF00B050"/>
        <bgColor indexed="64"/>
      </patternFill>
    </fill>
    <fill>
      <patternFill patternType="solid">
        <fgColor theme="0"/>
        <bgColor indexed="64"/>
      </patternFill>
    </fill>
  </fills>
  <borders count="4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bottom/>
      <diagonal/>
    </border>
    <border>
      <left/>
      <right style="thin">
        <color auto="1"/>
      </right>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bottom style="medium">
        <color indexed="64"/>
      </bottom>
      <diagonal/>
    </border>
    <border>
      <left style="medium">
        <color indexed="64"/>
      </left>
      <right style="thin">
        <color auto="1"/>
      </right>
      <top/>
      <bottom style="thin">
        <color auto="1"/>
      </bottom>
      <diagonal/>
    </border>
    <border>
      <left/>
      <right/>
      <top/>
      <bottom style="thin">
        <color auto="1"/>
      </bottom>
      <diagonal/>
    </border>
    <border>
      <left/>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auto="1"/>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top style="medium">
        <color indexed="64"/>
      </top>
      <bottom style="medium">
        <color indexed="64"/>
      </bottom>
      <diagonal/>
    </border>
    <border>
      <left style="thin">
        <color auto="1"/>
      </left>
      <right/>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bottom style="medium">
        <color indexed="64"/>
      </bottom>
      <diagonal/>
    </border>
    <border>
      <left style="thin">
        <color auto="1"/>
      </left>
      <right/>
      <top style="medium">
        <color indexed="64"/>
      </top>
      <bottom style="thin">
        <color auto="1"/>
      </bottom>
      <diagonal/>
    </border>
    <border>
      <left style="thin">
        <color auto="1"/>
      </left>
      <right/>
      <top/>
      <bottom style="medium">
        <color indexed="64"/>
      </bottom>
      <diagonal/>
    </border>
    <border>
      <left style="thin">
        <color auto="1"/>
      </left>
      <right style="medium">
        <color indexed="64"/>
      </right>
      <top style="medium">
        <color indexed="64"/>
      </top>
      <bottom style="medium">
        <color indexed="64"/>
      </bottom>
      <diagonal/>
    </border>
  </borders>
  <cellStyleXfs count="22">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9" fontId="14" fillId="0" borderId="0" applyFont="0" applyFill="0" applyBorder="0" applyAlignment="0" applyProtection="0"/>
  </cellStyleXfs>
  <cellXfs count="191">
    <xf numFmtId="0" fontId="0" fillId="0" borderId="0" xfId="0"/>
    <xf numFmtId="0" fontId="1" fillId="0" borderId="1" xfId="0" applyFont="1" applyBorder="1" applyAlignment="1">
      <alignment horizontal="center"/>
    </xf>
    <xf numFmtId="0" fontId="1" fillId="0" borderId="1" xfId="0" applyFont="1" applyBorder="1" applyAlignment="1">
      <alignment horizontal="left"/>
    </xf>
    <xf numFmtId="0" fontId="0" fillId="0" borderId="1" xfId="0" applyBorder="1"/>
    <xf numFmtId="0" fontId="1" fillId="0" borderId="1" xfId="0" applyFont="1" applyBorder="1"/>
    <xf numFmtId="0" fontId="0" fillId="0" borderId="0" xfId="0" applyAlignment="1">
      <alignment wrapText="1"/>
    </xf>
    <xf numFmtId="0" fontId="1" fillId="0" borderId="0" xfId="0" applyFont="1" applyAlignment="1">
      <alignment horizontal="center"/>
    </xf>
    <xf numFmtId="0" fontId="0" fillId="0" borderId="1" xfId="0" applyBorder="1" applyAlignment="1">
      <alignment vertical="center" wrapText="1"/>
    </xf>
    <xf numFmtId="0" fontId="1" fillId="0" borderId="0" xfId="0" applyFont="1" applyAlignment="1">
      <alignment vertical="center"/>
    </xf>
    <xf numFmtId="0" fontId="1" fillId="0" borderId="0" xfId="0" applyFont="1" applyAlignment="1">
      <alignment horizontal="center" vertical="center"/>
    </xf>
    <xf numFmtId="0" fontId="0" fillId="0" borderId="1" xfId="0" applyFill="1" applyBorder="1" applyAlignment="1">
      <alignment horizontal="center" vertical="center" wrapText="1"/>
    </xf>
    <xf numFmtId="0" fontId="4" fillId="0" borderId="1" xfId="0" applyFont="1" applyFill="1" applyBorder="1" applyAlignment="1">
      <alignment horizontal="center" vertical="center"/>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9" fontId="4" fillId="0" borderId="1" xfId="0" applyNumberFormat="1" applyFont="1" applyFill="1" applyBorder="1" applyAlignment="1">
      <alignment horizontal="center" vertical="center"/>
    </xf>
    <xf numFmtId="0" fontId="0" fillId="0" borderId="5" xfId="0" applyBorder="1" applyAlignment="1">
      <alignment horizontal="center" vertical="center" wrapText="1"/>
    </xf>
    <xf numFmtId="0" fontId="0" fillId="0" borderId="0" xfId="0"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9" xfId="0" applyFont="1" applyFill="1" applyBorder="1" applyAlignment="1">
      <alignment horizontal="center" vertical="center" wrapText="1"/>
    </xf>
    <xf numFmtId="0" fontId="0" fillId="0" borderId="2" xfId="0" applyBorder="1" applyAlignment="1">
      <alignment horizontal="center" vertical="center" wrapText="1"/>
    </xf>
    <xf numFmtId="0" fontId="0" fillId="0" borderId="13" xfId="0" applyBorder="1" applyAlignment="1">
      <alignment horizontal="center" vertical="center" wrapText="1"/>
    </xf>
    <xf numFmtId="9" fontId="4" fillId="0" borderId="13" xfId="0" applyNumberFormat="1" applyFont="1" applyFill="1" applyBorder="1" applyAlignment="1">
      <alignment horizontal="center" vertical="center"/>
    </xf>
    <xf numFmtId="0" fontId="4" fillId="0" borderId="13" xfId="0" applyFont="1" applyFill="1" applyBorder="1" applyAlignment="1">
      <alignment horizontal="center" vertical="center"/>
    </xf>
    <xf numFmtId="0" fontId="0" fillId="0" borderId="18" xfId="0" applyBorder="1" applyAlignment="1">
      <alignment horizontal="center" vertical="center" wrapText="1"/>
    </xf>
    <xf numFmtId="0" fontId="0" fillId="2" borderId="18" xfId="0" applyFill="1" applyBorder="1" applyAlignment="1">
      <alignment horizontal="center" vertical="center" wrapText="1"/>
    </xf>
    <xf numFmtId="9" fontId="4" fillId="0" borderId="18" xfId="0" applyNumberFormat="1" applyFont="1" applyFill="1" applyBorder="1" applyAlignment="1">
      <alignment horizontal="center" vertical="center"/>
    </xf>
    <xf numFmtId="0" fontId="4" fillId="0" borderId="18" xfId="0" applyFont="1" applyFill="1" applyBorder="1" applyAlignment="1">
      <alignment horizontal="center" vertical="center"/>
    </xf>
    <xf numFmtId="0" fontId="0" fillId="0" borderId="13" xfId="0" applyFill="1" applyBorder="1" applyAlignment="1">
      <alignment horizontal="center" vertical="center" wrapText="1"/>
    </xf>
    <xf numFmtId="9" fontId="4" fillId="0" borderId="2" xfId="0" applyNumberFormat="1" applyFont="1" applyFill="1" applyBorder="1" applyAlignment="1">
      <alignment horizontal="center" vertical="center"/>
    </xf>
    <xf numFmtId="0" fontId="0" fillId="0" borderId="18" xfId="0" applyBorder="1" applyAlignment="1">
      <alignment vertical="center" wrapText="1"/>
    </xf>
    <xf numFmtId="0" fontId="0" fillId="0" borderId="18" xfId="0" applyFill="1" applyBorder="1" applyAlignment="1">
      <alignment horizontal="center" vertical="center" wrapText="1"/>
    </xf>
    <xf numFmtId="0" fontId="0" fillId="2" borderId="13" xfId="0" applyFill="1" applyBorder="1" applyAlignment="1">
      <alignment horizontal="center" vertical="center" wrapText="1"/>
    </xf>
    <xf numFmtId="0" fontId="0" fillId="0" borderId="13" xfId="0" applyBorder="1" applyAlignment="1">
      <alignment vertical="center" wrapText="1"/>
    </xf>
    <xf numFmtId="0" fontId="0" fillId="2" borderId="1" xfId="0" applyFill="1" applyBorder="1" applyAlignment="1">
      <alignment vertical="center" wrapText="1"/>
    </xf>
    <xf numFmtId="9" fontId="4" fillId="0" borderId="1" xfId="0" applyNumberFormat="1" applyFont="1" applyFill="1" applyBorder="1" applyAlignment="1">
      <alignment vertical="center"/>
    </xf>
    <xf numFmtId="9" fontId="4" fillId="0" borderId="13" xfId="0" applyNumberFormat="1" applyFont="1" applyFill="1" applyBorder="1" applyAlignment="1">
      <alignment vertical="center"/>
    </xf>
    <xf numFmtId="0" fontId="0" fillId="2" borderId="18" xfId="0" applyFill="1" applyBorder="1" applyAlignment="1">
      <alignment vertical="center" wrapText="1"/>
    </xf>
    <xf numFmtId="9" fontId="4" fillId="0" borderId="18" xfId="0" applyNumberFormat="1" applyFont="1" applyFill="1" applyBorder="1" applyAlignment="1">
      <alignment vertical="center"/>
    </xf>
    <xf numFmtId="0" fontId="0" fillId="0" borderId="32" xfId="0" applyFill="1"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18" xfId="0" applyFill="1" applyBorder="1" applyAlignment="1">
      <alignment horizontal="center" vertical="center"/>
    </xf>
    <xf numFmtId="0" fontId="1" fillId="0" borderId="35" xfId="0" applyFont="1" applyFill="1" applyBorder="1" applyAlignment="1">
      <alignment horizontal="center" vertical="center" wrapText="1"/>
    </xf>
    <xf numFmtId="9" fontId="0" fillId="0" borderId="20" xfId="0" applyNumberFormat="1" applyFill="1" applyBorder="1" applyAlignment="1">
      <alignment horizontal="center" vertical="center"/>
    </xf>
    <xf numFmtId="9" fontId="0" fillId="0" borderId="21" xfId="0" applyNumberFormat="1" applyFill="1" applyBorder="1" applyAlignment="1">
      <alignment horizontal="center" vertical="center"/>
    </xf>
    <xf numFmtId="9" fontId="0" fillId="0" borderId="21" xfId="0" applyNumberFormat="1" applyFont="1" applyFill="1" applyBorder="1" applyAlignment="1">
      <alignment horizontal="center" vertical="center"/>
    </xf>
    <xf numFmtId="9" fontId="0" fillId="0" borderId="13" xfId="0" applyNumberFormat="1" applyFill="1" applyBorder="1" applyAlignment="1">
      <alignment horizontal="center" vertical="center"/>
    </xf>
    <xf numFmtId="9" fontId="0" fillId="0" borderId="1" xfId="0" applyNumberFormat="1" applyFill="1" applyBorder="1" applyAlignment="1">
      <alignment horizontal="center" vertical="center"/>
    </xf>
    <xf numFmtId="9" fontId="11" fillId="0" borderId="13" xfId="0" applyNumberFormat="1" applyFont="1" applyFill="1" applyBorder="1" applyAlignment="1">
      <alignment horizontal="center" vertical="center"/>
    </xf>
    <xf numFmtId="9" fontId="11" fillId="0" borderId="1" xfId="0" applyNumberFormat="1" applyFont="1" applyFill="1" applyBorder="1" applyAlignment="1">
      <alignment horizontal="center" vertical="center"/>
    </xf>
    <xf numFmtId="9" fontId="0" fillId="0" borderId="18" xfId="0" applyNumberFormat="1" applyFill="1" applyBorder="1" applyAlignment="1">
      <alignment horizontal="center" vertical="center"/>
    </xf>
    <xf numFmtId="9" fontId="11" fillId="0" borderId="18" xfId="0" applyNumberFormat="1" applyFont="1" applyFill="1" applyBorder="1" applyAlignment="1">
      <alignment horizontal="center" vertical="center"/>
    </xf>
    <xf numFmtId="9" fontId="0" fillId="0" borderId="18" xfId="0" applyNumberFormat="1" applyFont="1" applyFill="1" applyBorder="1" applyAlignment="1">
      <alignment horizontal="center" vertical="center"/>
    </xf>
    <xf numFmtId="10" fontId="0" fillId="0" borderId="13" xfId="0" applyNumberFormat="1" applyFill="1" applyBorder="1" applyAlignment="1">
      <alignment horizontal="center" vertical="center"/>
    </xf>
    <xf numFmtId="164" fontId="0" fillId="0" borderId="1" xfId="0" applyNumberFormat="1" applyFill="1" applyBorder="1" applyAlignment="1">
      <alignment horizontal="center" vertical="center"/>
    </xf>
    <xf numFmtId="10" fontId="0" fillId="0" borderId="1" xfId="0" applyNumberFormat="1" applyFill="1" applyBorder="1" applyAlignment="1">
      <alignment horizontal="center" vertical="center"/>
    </xf>
    <xf numFmtId="10" fontId="0" fillId="0" borderId="18" xfId="0" applyNumberFormat="1" applyFill="1" applyBorder="1" applyAlignment="1">
      <alignment horizontal="center" vertical="center"/>
    </xf>
    <xf numFmtId="0" fontId="0" fillId="0" borderId="13" xfId="0" applyFill="1" applyBorder="1" applyAlignment="1">
      <alignment horizontal="center" vertical="center"/>
    </xf>
    <xf numFmtId="0" fontId="0" fillId="0" borderId="1" xfId="0" applyFill="1" applyBorder="1" applyAlignment="1">
      <alignment horizontal="center" vertical="center"/>
    </xf>
    <xf numFmtId="0" fontId="0" fillId="0" borderId="1" xfId="0" applyFont="1" applyBorder="1" applyAlignment="1">
      <alignment horizontal="left" wrapText="1"/>
    </xf>
    <xf numFmtId="0" fontId="1" fillId="0" borderId="1" xfId="0" applyFont="1" applyBorder="1" applyAlignment="1">
      <alignment horizontal="center" vertical="center"/>
    </xf>
    <xf numFmtId="0" fontId="0" fillId="0" borderId="4" xfId="0" applyFill="1" applyBorder="1" applyAlignment="1">
      <alignment horizontal="center" vertical="center" wrapText="1"/>
    </xf>
    <xf numFmtId="9" fontId="4" fillId="0" borderId="4" xfId="0" applyNumberFormat="1" applyFont="1" applyFill="1" applyBorder="1" applyAlignment="1">
      <alignment horizontal="center" vertical="center"/>
    </xf>
    <xf numFmtId="9" fontId="0" fillId="0" borderId="37" xfId="0" applyNumberFormat="1" applyFill="1" applyBorder="1" applyAlignment="1">
      <alignment horizontal="center" vertical="center"/>
    </xf>
    <xf numFmtId="0" fontId="0" fillId="0" borderId="1" xfId="0" applyBorder="1" applyAlignment="1">
      <alignment wrapText="1"/>
    </xf>
    <xf numFmtId="0" fontId="1" fillId="0" borderId="1" xfId="0" applyFont="1" applyBorder="1" applyAlignment="1">
      <alignment horizontal="center" wrapText="1"/>
    </xf>
    <xf numFmtId="0" fontId="0" fillId="0" borderId="1" xfId="0" applyFont="1" applyBorder="1" applyAlignment="1">
      <alignment wrapText="1"/>
    </xf>
    <xf numFmtId="9" fontId="0" fillId="0" borderId="39" xfId="0" applyNumberFormat="1" applyFill="1" applyBorder="1" applyAlignment="1">
      <alignment horizontal="center" vertical="center"/>
    </xf>
    <xf numFmtId="9" fontId="0" fillId="0" borderId="36" xfId="0" applyNumberFormat="1" applyFill="1" applyBorder="1" applyAlignment="1">
      <alignment horizontal="center" vertical="center"/>
    </xf>
    <xf numFmtId="9" fontId="11" fillId="0" borderId="39" xfId="0" applyNumberFormat="1" applyFont="1" applyFill="1" applyBorder="1" applyAlignment="1">
      <alignment horizontal="center" vertical="center"/>
    </xf>
    <xf numFmtId="9" fontId="11" fillId="0" borderId="36" xfId="0" applyNumberFormat="1" applyFont="1" applyFill="1" applyBorder="1" applyAlignment="1">
      <alignment horizontal="center" vertical="center"/>
    </xf>
    <xf numFmtId="9" fontId="0" fillId="0" borderId="10" xfId="0" applyNumberFormat="1" applyFill="1" applyBorder="1" applyAlignment="1">
      <alignment horizontal="center" vertical="center"/>
    </xf>
    <xf numFmtId="9" fontId="11" fillId="0" borderId="10" xfId="0" applyNumberFormat="1" applyFont="1" applyFill="1" applyBorder="1" applyAlignment="1">
      <alignment horizontal="center" vertical="center"/>
    </xf>
    <xf numFmtId="9" fontId="0" fillId="0" borderId="10" xfId="0" applyNumberFormat="1" applyFont="1" applyFill="1" applyBorder="1" applyAlignment="1">
      <alignment horizontal="center" vertical="center"/>
    </xf>
    <xf numFmtId="10" fontId="0" fillId="5" borderId="13" xfId="0" applyNumberFormat="1" applyFill="1" applyBorder="1" applyAlignment="1">
      <alignment horizontal="center" vertical="center"/>
    </xf>
    <xf numFmtId="9" fontId="0" fillId="5" borderId="1" xfId="0" applyNumberFormat="1" applyFill="1" applyBorder="1" applyAlignment="1">
      <alignment horizontal="center" vertical="center"/>
    </xf>
    <xf numFmtId="164" fontId="0" fillId="5" borderId="1" xfId="0" applyNumberFormat="1" applyFill="1" applyBorder="1" applyAlignment="1">
      <alignment horizontal="center" vertical="center"/>
    </xf>
    <xf numFmtId="164" fontId="0" fillId="5" borderId="18" xfId="0" applyNumberFormat="1" applyFill="1" applyBorder="1" applyAlignment="1">
      <alignment horizontal="center" vertical="center"/>
    </xf>
    <xf numFmtId="0" fontId="0" fillId="5" borderId="13" xfId="0" applyFill="1" applyBorder="1" applyAlignment="1">
      <alignment horizontal="center" vertical="center"/>
    </xf>
    <xf numFmtId="9" fontId="0" fillId="5" borderId="18" xfId="0" applyNumberFormat="1" applyFill="1" applyBorder="1" applyAlignment="1">
      <alignment horizontal="center" vertical="center"/>
    </xf>
    <xf numFmtId="9" fontId="0" fillId="5" borderId="13" xfId="0" applyNumberFormat="1" applyFill="1" applyBorder="1" applyAlignment="1">
      <alignment horizontal="center" vertical="center"/>
    </xf>
    <xf numFmtId="0" fontId="0" fillId="5" borderId="18" xfId="0" applyFill="1" applyBorder="1" applyAlignment="1">
      <alignment horizontal="center" vertical="center"/>
    </xf>
    <xf numFmtId="9" fontId="0" fillId="0" borderId="37" xfId="0" applyNumberFormat="1" applyFont="1" applyFill="1" applyBorder="1" applyAlignment="1">
      <alignment horizontal="center" vertical="center"/>
    </xf>
    <xf numFmtId="10" fontId="0" fillId="5" borderId="39" xfId="0" applyNumberFormat="1" applyFill="1" applyBorder="1" applyAlignment="1">
      <alignment horizontal="center" vertical="center"/>
    </xf>
    <xf numFmtId="9" fontId="0" fillId="5" borderId="36" xfId="0" applyNumberFormat="1" applyFill="1" applyBorder="1" applyAlignment="1">
      <alignment horizontal="center" vertical="center"/>
    </xf>
    <xf numFmtId="164" fontId="0" fillId="5" borderId="36" xfId="0" applyNumberFormat="1" applyFill="1" applyBorder="1" applyAlignment="1">
      <alignment horizontal="center" vertical="center"/>
    </xf>
    <xf numFmtId="164" fontId="0" fillId="5" borderId="10" xfId="0" applyNumberFormat="1" applyFill="1" applyBorder="1" applyAlignment="1">
      <alignment horizontal="center" vertical="center"/>
    </xf>
    <xf numFmtId="0" fontId="0" fillId="5" borderId="39" xfId="0" applyFill="1" applyBorder="1" applyAlignment="1">
      <alignment horizontal="center" vertical="center"/>
    </xf>
    <xf numFmtId="9" fontId="0" fillId="5" borderId="10" xfId="0" applyNumberFormat="1" applyFill="1" applyBorder="1" applyAlignment="1">
      <alignment horizontal="center" vertical="center"/>
    </xf>
    <xf numFmtId="9" fontId="0" fillId="5" borderId="39" xfId="0" applyNumberFormat="1" applyFill="1" applyBorder="1" applyAlignment="1">
      <alignment horizontal="center" vertical="center"/>
    </xf>
    <xf numFmtId="0" fontId="0" fillId="5" borderId="0" xfId="0" applyFill="1" applyBorder="1" applyAlignment="1">
      <alignment horizontal="center" vertical="center"/>
    </xf>
    <xf numFmtId="9" fontId="10" fillId="0" borderId="14" xfId="0" applyNumberFormat="1" applyFont="1" applyBorder="1" applyAlignment="1">
      <alignment horizontal="center" vertical="top"/>
    </xf>
    <xf numFmtId="9" fontId="10" fillId="0" borderId="16" xfId="0" applyNumberFormat="1" applyFont="1" applyBorder="1" applyAlignment="1">
      <alignment horizontal="center" vertical="top"/>
    </xf>
    <xf numFmtId="9" fontId="10" fillId="0" borderId="19" xfId="0" applyNumberFormat="1" applyFont="1" applyBorder="1" applyAlignment="1">
      <alignment horizontal="center" vertical="top"/>
    </xf>
    <xf numFmtId="9" fontId="10" fillId="0" borderId="14" xfId="0" applyNumberFormat="1" applyFont="1" applyBorder="1" applyAlignment="1">
      <alignment horizontal="center" vertical="center"/>
    </xf>
    <xf numFmtId="9" fontId="10" fillId="0" borderId="19" xfId="0" applyNumberFormat="1" applyFont="1" applyBorder="1" applyAlignment="1">
      <alignment horizontal="center" vertical="center"/>
    </xf>
    <xf numFmtId="0" fontId="0" fillId="0" borderId="2" xfId="0" applyFont="1" applyBorder="1" applyAlignment="1">
      <alignment horizontal="left" wrapText="1"/>
    </xf>
    <xf numFmtId="0" fontId="1" fillId="0" borderId="4" xfId="0" applyFont="1" applyBorder="1" applyAlignment="1">
      <alignment horizontal="left" wrapText="1"/>
    </xf>
    <xf numFmtId="0" fontId="8" fillId="0" borderId="12" xfId="0" applyFont="1" applyFill="1" applyBorder="1" applyAlignment="1">
      <alignment horizontal="center" vertical="center" textRotation="90" wrapText="1"/>
    </xf>
    <xf numFmtId="0" fontId="8" fillId="0" borderId="15" xfId="0" applyFont="1" applyFill="1" applyBorder="1" applyAlignment="1">
      <alignment horizontal="center" vertical="center" textRotation="90" wrapText="1"/>
    </xf>
    <xf numFmtId="0" fontId="8" fillId="0" borderId="23" xfId="0" applyFont="1" applyFill="1" applyBorder="1" applyAlignment="1">
      <alignment horizontal="center" vertical="center" textRotation="90" wrapText="1"/>
    </xf>
    <xf numFmtId="0" fontId="8" fillId="0" borderId="17" xfId="0" applyFont="1" applyFill="1" applyBorder="1" applyAlignment="1">
      <alignment horizontal="center" vertical="center" textRotation="90" wrapText="1"/>
    </xf>
    <xf numFmtId="9" fontId="10" fillId="0" borderId="16" xfId="0" applyNumberFormat="1" applyFont="1" applyBorder="1" applyAlignment="1">
      <alignment horizontal="center" vertical="center"/>
    </xf>
    <xf numFmtId="164" fontId="10" fillId="0" borderId="25" xfId="0" applyNumberFormat="1" applyFont="1" applyBorder="1" applyAlignment="1">
      <alignment vertical="top"/>
    </xf>
    <xf numFmtId="0" fontId="10" fillId="0" borderId="0" xfId="0" applyFont="1" applyBorder="1" applyAlignment="1">
      <alignment vertical="top"/>
    </xf>
    <xf numFmtId="0" fontId="10" fillId="0" borderId="24" xfId="0" applyFont="1" applyBorder="1" applyAlignment="1">
      <alignment vertical="top"/>
    </xf>
    <xf numFmtId="164" fontId="10" fillId="0" borderId="0" xfId="0" applyNumberFormat="1" applyFont="1" applyBorder="1" applyAlignment="1">
      <alignment vertical="top"/>
    </xf>
    <xf numFmtId="164" fontId="10" fillId="0" borderId="24" xfId="0" applyNumberFormat="1" applyFont="1" applyBorder="1" applyAlignment="1">
      <alignment vertical="top"/>
    </xf>
    <xf numFmtId="0" fontId="8" fillId="0" borderId="29" xfId="0" applyFont="1" applyFill="1" applyBorder="1" applyAlignment="1">
      <alignment horizontal="center" vertical="center" textRotation="90" wrapText="1"/>
    </xf>
    <xf numFmtId="0" fontId="8" fillId="0" borderId="30" xfId="0" applyFont="1" applyFill="1" applyBorder="1" applyAlignment="1">
      <alignment horizontal="center" vertical="center" textRotation="90" wrapText="1"/>
    </xf>
    <xf numFmtId="0" fontId="8" fillId="0" borderId="31" xfId="0" applyFont="1" applyFill="1" applyBorder="1" applyAlignment="1">
      <alignment horizontal="center" vertical="center" textRotation="90" wrapText="1"/>
    </xf>
    <xf numFmtId="9" fontId="10" fillId="0" borderId="14" xfId="0" applyNumberFormat="1" applyFont="1" applyBorder="1" applyAlignment="1">
      <alignment vertical="top"/>
    </xf>
    <xf numFmtId="9" fontId="10" fillId="0" borderId="16" xfId="0" applyNumberFormat="1" applyFont="1" applyBorder="1" applyAlignment="1">
      <alignment vertical="top"/>
    </xf>
    <xf numFmtId="9" fontId="10" fillId="0" borderId="19" xfId="0" applyNumberFormat="1" applyFont="1" applyBorder="1" applyAlignment="1">
      <alignment vertical="top"/>
    </xf>
    <xf numFmtId="9" fontId="10" fillId="0" borderId="25" xfId="0" applyNumberFormat="1" applyFont="1" applyBorder="1" applyAlignment="1">
      <alignment horizontal="center" vertical="top"/>
    </xf>
    <xf numFmtId="9" fontId="10" fillId="0" borderId="0" xfId="0" applyNumberFormat="1" applyFont="1" applyBorder="1" applyAlignment="1">
      <alignment horizontal="center" vertical="top"/>
    </xf>
    <xf numFmtId="9" fontId="10" fillId="0" borderId="24" xfId="0" applyNumberFormat="1" applyFont="1" applyBorder="1" applyAlignment="1">
      <alignment horizontal="center" vertical="top"/>
    </xf>
    <xf numFmtId="164" fontId="6" fillId="0" borderId="10" xfId="0" applyNumberFormat="1" applyFont="1" applyBorder="1" applyAlignment="1">
      <alignment vertical="top"/>
    </xf>
    <xf numFmtId="0" fontId="6" fillId="0" borderId="10" xfId="0" applyFont="1" applyBorder="1" applyAlignment="1">
      <alignment vertical="top"/>
    </xf>
    <xf numFmtId="0" fontId="6" fillId="0" borderId="0" xfId="0" applyFont="1" applyBorder="1" applyAlignment="1">
      <alignment vertical="top"/>
    </xf>
    <xf numFmtId="0" fontId="6" fillId="0" borderId="36" xfId="0" applyFont="1" applyBorder="1" applyAlignment="1">
      <alignment vertical="top"/>
    </xf>
    <xf numFmtId="0" fontId="9" fillId="0" borderId="12" xfId="0" applyFont="1" applyFill="1" applyBorder="1" applyAlignment="1">
      <alignment horizontal="center" vertical="center" textRotation="90"/>
    </xf>
    <xf numFmtId="0" fontId="10" fillId="0" borderId="15" xfId="0" applyFont="1" applyBorder="1" applyAlignment="1">
      <alignment vertical="center" textRotation="90"/>
    </xf>
    <xf numFmtId="0" fontId="10" fillId="0" borderId="17" xfId="0" applyFont="1" applyBorder="1" applyAlignment="1">
      <alignment vertical="center" textRotation="90"/>
    </xf>
    <xf numFmtId="9" fontId="6" fillId="0" borderId="11" xfId="0" applyNumberFormat="1" applyFont="1" applyBorder="1" applyAlignment="1">
      <alignment horizontal="center" vertical="top"/>
    </xf>
    <xf numFmtId="164" fontId="10" fillId="0" borderId="14" xfId="0" applyNumberFormat="1" applyFont="1" applyBorder="1" applyAlignment="1">
      <alignment vertical="top"/>
    </xf>
    <xf numFmtId="164" fontId="10" fillId="0" borderId="16" xfId="0" applyNumberFormat="1" applyFont="1" applyBorder="1" applyAlignment="1">
      <alignment vertical="top"/>
    </xf>
    <xf numFmtId="164" fontId="10" fillId="0" borderId="19" xfId="0" applyNumberFormat="1" applyFont="1" applyBorder="1" applyAlignment="1">
      <alignment vertical="top"/>
    </xf>
    <xf numFmtId="0" fontId="8" fillId="0" borderId="12" xfId="0" applyFont="1" applyFill="1" applyBorder="1" applyAlignment="1">
      <alignment vertical="center" textRotation="90" wrapText="1"/>
    </xf>
    <xf numFmtId="0" fontId="8" fillId="0" borderId="17" xfId="0" applyFont="1" applyFill="1" applyBorder="1" applyAlignment="1">
      <alignment vertical="center" textRotation="90"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9" fontId="10" fillId="4" borderId="2" xfId="0" applyNumberFormat="1" applyFont="1" applyFill="1" applyBorder="1" applyAlignment="1">
      <alignment horizontal="center" vertical="center"/>
    </xf>
    <xf numFmtId="9" fontId="10" fillId="4" borderId="3" xfId="0" applyNumberFormat="1" applyFont="1" applyFill="1" applyBorder="1" applyAlignment="1">
      <alignment horizontal="center" vertical="center"/>
    </xf>
    <xf numFmtId="9" fontId="10" fillId="4" borderId="22" xfId="0" applyNumberFormat="1" applyFont="1" applyFill="1" applyBorder="1" applyAlignment="1">
      <alignment horizontal="center" vertical="center"/>
    </xf>
    <xf numFmtId="0" fontId="9" fillId="0" borderId="12" xfId="0" applyFont="1" applyFill="1" applyBorder="1" applyAlignment="1">
      <alignment horizontal="center" vertical="center" textRotation="90" wrapText="1"/>
    </xf>
    <xf numFmtId="0" fontId="9" fillId="0" borderId="15" xfId="0" applyFont="1" applyFill="1" applyBorder="1" applyAlignment="1">
      <alignment horizontal="center" vertical="center" textRotation="90" wrapText="1"/>
    </xf>
    <xf numFmtId="0" fontId="10" fillId="0" borderId="15" xfId="0" applyFont="1" applyBorder="1" applyAlignment="1">
      <alignment horizontal="center" vertical="center" textRotation="90" wrapText="1"/>
    </xf>
    <xf numFmtId="0" fontId="10" fillId="0" borderId="10" xfId="0" applyFont="1" applyFill="1" applyBorder="1" applyAlignment="1">
      <alignment vertical="center" textRotation="90"/>
    </xf>
    <xf numFmtId="0" fontId="10" fillId="0" borderId="3" xfId="0" applyFont="1" applyFill="1" applyBorder="1" applyAlignment="1">
      <alignment vertical="center" textRotation="90"/>
    </xf>
    <xf numFmtId="0" fontId="10" fillId="0" borderId="4" xfId="0" applyFont="1" applyFill="1" applyBorder="1" applyAlignment="1">
      <alignment vertical="center" textRotation="90"/>
    </xf>
    <xf numFmtId="0" fontId="8" fillId="0" borderId="26" xfId="0" applyFont="1" applyFill="1" applyBorder="1" applyAlignment="1">
      <alignment horizontal="center" vertical="center" textRotation="90" wrapText="1"/>
    </xf>
    <xf numFmtId="0" fontId="8" fillId="0" borderId="27" xfId="0" applyFont="1" applyFill="1" applyBorder="1" applyAlignment="1">
      <alignment horizontal="center" vertical="center" textRotation="90" wrapText="1"/>
    </xf>
    <xf numFmtId="0" fontId="8" fillId="0" borderId="28" xfId="0" applyFont="1" applyFill="1" applyBorder="1" applyAlignment="1">
      <alignment horizontal="center" vertical="center" textRotation="90" wrapText="1"/>
    </xf>
    <xf numFmtId="0" fontId="10" fillId="0" borderId="15" xfId="0" applyFont="1" applyBorder="1" applyAlignment="1">
      <alignment horizontal="center" vertical="center" textRotation="90"/>
    </xf>
    <xf numFmtId="0" fontId="10" fillId="0" borderId="17" xfId="0" applyFont="1" applyBorder="1" applyAlignment="1">
      <alignment horizontal="center" vertical="center" textRotation="90"/>
    </xf>
    <xf numFmtId="0" fontId="5" fillId="0" borderId="15" xfId="0" applyFont="1" applyBorder="1" applyAlignment="1">
      <alignment horizontal="center" vertical="center" textRotation="90" wrapText="1"/>
    </xf>
    <xf numFmtId="0" fontId="5" fillId="0" borderId="17" xfId="0" applyFont="1" applyBorder="1" applyAlignment="1">
      <alignment horizontal="center" vertical="center" textRotation="90" wrapText="1"/>
    </xf>
    <xf numFmtId="0" fontId="0" fillId="0" borderId="1" xfId="0" applyFont="1" applyBorder="1" applyAlignment="1">
      <alignment horizontal="left"/>
    </xf>
    <xf numFmtId="0" fontId="0" fillId="0" borderId="40" xfId="0" applyFill="1" applyBorder="1" applyAlignment="1">
      <alignment horizontal="center" vertical="center"/>
    </xf>
    <xf numFmtId="9" fontId="0" fillId="0" borderId="41" xfId="0" applyNumberFormat="1" applyFill="1" applyBorder="1" applyAlignment="1">
      <alignment horizontal="center" vertical="center"/>
    </xf>
    <xf numFmtId="0" fontId="0" fillId="0" borderId="2" xfId="0" applyFont="1" applyBorder="1" applyAlignment="1">
      <alignment wrapText="1"/>
    </xf>
    <xf numFmtId="9" fontId="10" fillId="0" borderId="26" xfId="0" applyNumberFormat="1" applyFont="1" applyBorder="1" applyAlignment="1">
      <alignment horizontal="center" vertical="center"/>
    </xf>
    <xf numFmtId="9" fontId="10" fillId="0" borderId="38" xfId="0" applyNumberFormat="1" applyFont="1" applyBorder="1" applyAlignment="1">
      <alignment horizontal="center" vertical="center"/>
    </xf>
    <xf numFmtId="0" fontId="0" fillId="0" borderId="4" xfId="0" applyBorder="1" applyAlignment="1">
      <alignment horizontal="center" vertical="center" wrapText="1"/>
    </xf>
    <xf numFmtId="9" fontId="0" fillId="0" borderId="4" xfId="0" applyNumberFormat="1" applyFill="1" applyBorder="1" applyAlignment="1">
      <alignment horizontal="center" vertical="center"/>
    </xf>
    <xf numFmtId="9" fontId="0" fillId="5" borderId="22" xfId="0" applyNumberFormat="1" applyFill="1" applyBorder="1" applyAlignment="1">
      <alignment horizontal="center" vertical="center"/>
    </xf>
    <xf numFmtId="9" fontId="0" fillId="5" borderId="40" xfId="0" applyNumberFormat="1" applyFill="1" applyBorder="1" applyAlignment="1">
      <alignment horizontal="center" vertical="center"/>
    </xf>
    <xf numFmtId="164" fontId="10" fillId="0" borderId="26" xfId="0" applyNumberFormat="1" applyFont="1" applyBorder="1" applyAlignment="1">
      <alignment horizontal="center" vertical="top"/>
    </xf>
    <xf numFmtId="164" fontId="10" fillId="0" borderId="27" xfId="0" applyNumberFormat="1" applyFont="1" applyBorder="1" applyAlignment="1">
      <alignment horizontal="center" vertical="top"/>
    </xf>
    <xf numFmtId="164" fontId="10" fillId="0" borderId="38" xfId="0" applyNumberFormat="1" applyFont="1" applyBorder="1" applyAlignment="1">
      <alignment horizontal="center" vertical="top"/>
    </xf>
    <xf numFmtId="164" fontId="10" fillId="0" borderId="14" xfId="0" applyNumberFormat="1" applyFont="1" applyBorder="1" applyAlignment="1">
      <alignment vertical="center"/>
    </xf>
    <xf numFmtId="164" fontId="10" fillId="0" borderId="16" xfId="0" applyNumberFormat="1" applyFont="1" applyBorder="1" applyAlignment="1">
      <alignment vertical="center"/>
    </xf>
    <xf numFmtId="164" fontId="10" fillId="0" borderId="19" xfId="0" applyNumberFormat="1" applyFont="1" applyBorder="1" applyAlignment="1">
      <alignment vertical="center"/>
    </xf>
    <xf numFmtId="0" fontId="0" fillId="0" borderId="0" xfId="0" applyBorder="1"/>
    <xf numFmtId="0" fontId="12" fillId="0" borderId="0" xfId="0" applyFont="1" applyBorder="1" applyAlignment="1">
      <alignment horizontal="center" vertical="center" wrapText="1"/>
    </xf>
    <xf numFmtId="0" fontId="1" fillId="0" borderId="0" xfId="0" applyFont="1" applyBorder="1" applyAlignment="1">
      <alignment horizontal="center"/>
    </xf>
    <xf numFmtId="0" fontId="1" fillId="0" borderId="0" xfId="0" applyFont="1" applyBorder="1" applyAlignment="1">
      <alignment horizontal="center"/>
    </xf>
    <xf numFmtId="0" fontId="13" fillId="0" borderId="0" xfId="0" applyFont="1" applyBorder="1" applyAlignment="1">
      <alignment horizontal="justify" vertical="center" wrapText="1"/>
    </xf>
    <xf numFmtId="0" fontId="13" fillId="0" borderId="0" xfId="0" applyFont="1" applyBorder="1" applyAlignment="1">
      <alignment horizontal="center" vertical="center" wrapText="1"/>
    </xf>
    <xf numFmtId="0" fontId="0" fillId="0" borderId="0" xfId="0" applyBorder="1" applyAlignment="1">
      <alignment wrapText="1"/>
    </xf>
    <xf numFmtId="0" fontId="0" fillId="0" borderId="0" xfId="0" applyFont="1" applyBorder="1" applyAlignment="1"/>
    <xf numFmtId="0" fontId="1" fillId="0" borderId="0" xfId="0" applyFont="1" applyBorder="1" applyAlignment="1">
      <alignment horizontal="center" wrapText="1"/>
    </xf>
    <xf numFmtId="0" fontId="0" fillId="0" borderId="0" xfId="0" applyFont="1" applyBorder="1" applyAlignment="1">
      <alignment wrapText="1"/>
    </xf>
    <xf numFmtId="0" fontId="1" fillId="0" borderId="0" xfId="0" applyFont="1" applyBorder="1"/>
    <xf numFmtId="0" fontId="13" fillId="0" borderId="1" xfId="0" applyFont="1" applyBorder="1" applyAlignment="1">
      <alignment horizontal="justify" vertical="center"/>
    </xf>
    <xf numFmtId="9" fontId="14" fillId="0" borderId="1" xfId="21" applyFont="1" applyBorder="1" applyAlignment="1">
      <alignment horizontal="right"/>
    </xf>
    <xf numFmtId="0" fontId="13" fillId="0" borderId="1" xfId="0" applyFont="1" applyBorder="1" applyAlignment="1">
      <alignment horizontal="left" vertical="center" wrapText="1"/>
    </xf>
    <xf numFmtId="9" fontId="13" fillId="0" borderId="1" xfId="21" applyFont="1" applyBorder="1" applyAlignment="1">
      <alignment horizontal="right" vertical="center" wrapText="1"/>
    </xf>
    <xf numFmtId="0" fontId="13" fillId="0" borderId="1" xfId="0" applyFont="1" applyBorder="1" applyAlignment="1">
      <alignment horizontal="justify" vertical="center" wrapText="1"/>
    </xf>
    <xf numFmtId="0" fontId="9" fillId="0" borderId="12" xfId="0" applyFont="1" applyBorder="1" applyAlignment="1">
      <alignment horizontal="center" textRotation="90"/>
    </xf>
    <xf numFmtId="0" fontId="9" fillId="0" borderId="17" xfId="0" applyFont="1" applyBorder="1" applyAlignment="1">
      <alignment horizontal="center" textRotation="90"/>
    </xf>
    <xf numFmtId="0" fontId="0" fillId="0" borderId="1" xfId="0" applyBorder="1" applyAlignment="1">
      <alignment horizontal="center" wrapText="1"/>
    </xf>
    <xf numFmtId="0" fontId="13" fillId="0" borderId="1" xfId="0" applyFont="1" applyFill="1" applyBorder="1" applyAlignment="1">
      <alignment horizontal="justify" vertical="center" wrapText="1"/>
    </xf>
    <xf numFmtId="9" fontId="12" fillId="0" borderId="1" xfId="21" applyFont="1" applyBorder="1" applyAlignment="1">
      <alignment horizontal="right" vertical="center" wrapText="1"/>
    </xf>
    <xf numFmtId="0" fontId="12" fillId="0" borderId="1" xfId="0" applyFont="1" applyBorder="1" applyAlignment="1">
      <alignment horizontal="justify" vertical="center" wrapText="1"/>
    </xf>
    <xf numFmtId="9" fontId="0" fillId="0" borderId="1" xfId="21" applyFont="1" applyBorder="1"/>
    <xf numFmtId="0" fontId="0" fillId="0" borderId="1" xfId="0" applyBorder="1" applyAlignment="1">
      <alignment horizontal="right"/>
    </xf>
    <xf numFmtId="9" fontId="0" fillId="0" borderId="1" xfId="21" applyFont="1" applyBorder="1" applyAlignment="1">
      <alignment horizontal="right"/>
    </xf>
    <xf numFmtId="9" fontId="0" fillId="0" borderId="0" xfId="21" applyFont="1" applyAlignment="1">
      <alignment horizontal="right"/>
    </xf>
  </cellXfs>
  <cellStyles count="22">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Normal" xfId="0" builtinId="0"/>
    <cellStyle name="Porcentaje" xfId="21"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a:t>Cumplimiento Líneas Estratégicas</a:t>
            </a:r>
          </a:p>
          <a:p>
            <a:pPr>
              <a:defRPr/>
            </a:pPr>
            <a:r>
              <a:rPr lang="es-CO"/>
              <a:t>PDI 2016-2019</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barChart>
        <c:barDir val="col"/>
        <c:grouping val="clustered"/>
        <c:varyColors val="0"/>
        <c:ser>
          <c:idx val="0"/>
          <c:order val="0"/>
          <c:spPr>
            <a:gradFill rotWithShape="1">
              <a:gsLst>
                <a:gs pos="0">
                  <a:schemeClr val="accent1">
                    <a:tint val="100000"/>
                    <a:shade val="100000"/>
                    <a:satMod val="130000"/>
                  </a:schemeClr>
                </a:gs>
                <a:gs pos="100000">
                  <a:schemeClr val="accent1">
                    <a:tint val="50000"/>
                    <a:shade val="100000"/>
                    <a:satMod val="350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spPr>
              <a:solidFill>
                <a:schemeClr val="accent6"/>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4-9225-4B94-8E03-FB9B8E435144}"/>
              </c:ext>
            </c:extLst>
          </c:dPt>
          <c:dPt>
            <c:idx val="1"/>
            <c:invertIfNegative val="0"/>
            <c:bubble3D val="0"/>
            <c:spPr>
              <a:solidFill>
                <a:schemeClr val="accent6"/>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9225-4B94-8E03-FB9B8E435144}"/>
              </c:ext>
            </c:extLst>
          </c:dPt>
          <c:dPt>
            <c:idx val="2"/>
            <c:invertIfNegative val="0"/>
            <c:bubble3D val="0"/>
            <c:spPr>
              <a:solidFill>
                <a:schemeClr val="accent6"/>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9225-4B94-8E03-FB9B8E435144}"/>
              </c:ext>
            </c:extLst>
          </c:dPt>
          <c:dPt>
            <c:idx val="3"/>
            <c:invertIfNegative val="0"/>
            <c:bubble3D val="0"/>
            <c:spPr>
              <a:solidFill>
                <a:schemeClr val="accent6"/>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9225-4B94-8E03-FB9B8E43514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f>Resumenes!$C$3:$C$6</c:f>
              <c:strCache>
                <c:ptCount val="4"/>
                <c:pt idx="0">
                  <c:v>Calidad Academica</c:v>
                </c:pt>
                <c:pt idx="1">
                  <c:v>Regionalización y Educación Terciaria</c:v>
                </c:pt>
                <c:pt idx="2">
                  <c:v>Fortalecimiento de la Comunidad Academica</c:v>
                </c:pt>
                <c:pt idx="3">
                  <c:v>Estructura y Gobernanza Institucional</c:v>
                </c:pt>
              </c:strCache>
            </c:strRef>
          </c:cat>
          <c:val>
            <c:numRef>
              <c:f>Resumenes!$D$3:$D$6</c:f>
              <c:numCache>
                <c:formatCode>0%</c:formatCode>
                <c:ptCount val="4"/>
                <c:pt idx="0">
                  <c:v>0.80400000000000005</c:v>
                </c:pt>
                <c:pt idx="1">
                  <c:v>0.87687500000000007</c:v>
                </c:pt>
                <c:pt idx="2">
                  <c:v>0.83599999999999997</c:v>
                </c:pt>
                <c:pt idx="3">
                  <c:v>0.89833333333333343</c:v>
                </c:pt>
              </c:numCache>
            </c:numRef>
          </c:val>
          <c:extLst>
            <c:ext xmlns:c16="http://schemas.microsoft.com/office/drawing/2014/chart" uri="{C3380CC4-5D6E-409C-BE32-E72D297353CC}">
              <c16:uniqueId val="{00000000-9225-4B94-8E03-FB9B8E435144}"/>
            </c:ext>
          </c:extLst>
        </c:ser>
        <c:dLbls>
          <c:showLegendKey val="0"/>
          <c:showVal val="0"/>
          <c:showCatName val="0"/>
          <c:showSerName val="0"/>
          <c:showPercent val="0"/>
          <c:showBubbleSize val="0"/>
        </c:dLbls>
        <c:gapWidth val="100"/>
        <c:overlap val="-24"/>
        <c:axId val="537049160"/>
        <c:axId val="537049488"/>
      </c:barChart>
      <c:catAx>
        <c:axId val="537049160"/>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537049488"/>
        <c:crosses val="autoZero"/>
        <c:auto val="1"/>
        <c:lblAlgn val="ctr"/>
        <c:lblOffset val="100"/>
        <c:noMultiLvlLbl val="0"/>
      </c:catAx>
      <c:valAx>
        <c:axId val="537049488"/>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537049160"/>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b="1"/>
              <a:t>Cumplimiento</a:t>
            </a:r>
            <a:r>
              <a:rPr lang="es-CO" b="1" baseline="0"/>
              <a:t> de los Programas dentro de la Linea de Calidad Academica</a:t>
            </a:r>
            <a:endParaRPr lang="es-CO" b="1"/>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barChart>
        <c:barDir val="bar"/>
        <c:grouping val="clustered"/>
        <c:varyColors val="0"/>
        <c:ser>
          <c:idx val="0"/>
          <c:order val="0"/>
          <c:spPr>
            <a:solidFill>
              <a:schemeClr val="accent6"/>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f>Resumenes!$C$17:$C$23</c:f>
              <c:strCache>
                <c:ptCount val="7"/>
                <c:pt idx="0">
                  <c:v>Cualificacion Docente</c:v>
                </c:pt>
                <c:pt idx="1">
                  <c:v>Investigación</c:v>
                </c:pt>
                <c:pt idx="2">
                  <c:v>Proyeccion Social</c:v>
                </c:pt>
                <c:pt idx="3">
                  <c:v>Acreditacion</c:v>
                </c:pt>
                <c:pt idx="4">
                  <c:v>Diseño y Redisñeo de Oferta Académica</c:v>
                </c:pt>
                <c:pt idx="5">
                  <c:v>Mejoramiento de la Infraestructura Física y Tecnológica</c:v>
                </c:pt>
                <c:pt idx="6">
                  <c:v>Visibilidad</c:v>
                </c:pt>
              </c:strCache>
            </c:strRef>
          </c:cat>
          <c:val>
            <c:numRef>
              <c:f>Resumenes!$D$17:$D$23</c:f>
              <c:numCache>
                <c:formatCode>0%</c:formatCode>
                <c:ptCount val="7"/>
                <c:pt idx="0">
                  <c:v>0.7583333333333333</c:v>
                </c:pt>
                <c:pt idx="1">
                  <c:v>0.80549999999999999</c:v>
                </c:pt>
                <c:pt idx="2">
                  <c:v>0.739375</c:v>
                </c:pt>
                <c:pt idx="3">
                  <c:v>0.75</c:v>
                </c:pt>
                <c:pt idx="4">
                  <c:v>0.76875000000000004</c:v>
                </c:pt>
                <c:pt idx="5">
                  <c:v>0.92874999999999996</c:v>
                </c:pt>
                <c:pt idx="6">
                  <c:v>0.875</c:v>
                </c:pt>
              </c:numCache>
            </c:numRef>
          </c:val>
          <c:extLst>
            <c:ext xmlns:c16="http://schemas.microsoft.com/office/drawing/2014/chart" uri="{C3380CC4-5D6E-409C-BE32-E72D297353CC}">
              <c16:uniqueId val="{00000000-0F9A-4807-B76E-E268C3E7C61C}"/>
            </c:ext>
          </c:extLst>
        </c:ser>
        <c:dLbls>
          <c:showLegendKey val="0"/>
          <c:showVal val="0"/>
          <c:showCatName val="0"/>
          <c:showSerName val="0"/>
          <c:showPercent val="0"/>
          <c:showBubbleSize val="0"/>
        </c:dLbls>
        <c:gapWidth val="115"/>
        <c:overlap val="-20"/>
        <c:axId val="549264976"/>
        <c:axId val="549267928"/>
      </c:barChart>
      <c:catAx>
        <c:axId val="549264976"/>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549267928"/>
        <c:crosses val="autoZero"/>
        <c:auto val="1"/>
        <c:lblAlgn val="ctr"/>
        <c:lblOffset val="100"/>
        <c:noMultiLvlLbl val="0"/>
      </c:catAx>
      <c:valAx>
        <c:axId val="549267928"/>
        <c:scaling>
          <c:orientation val="minMax"/>
        </c:scaling>
        <c:delete val="0"/>
        <c:axPos val="b"/>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549264976"/>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Cumplimiento de los Programas dentro</a:t>
            </a:r>
            <a:r>
              <a:rPr lang="en-US" baseline="0"/>
              <a:t> de la Linea de Regionalización y Educacion Terciaria</a:t>
            </a:r>
            <a:endParaRPr lang="en-US"/>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barChart>
        <c:barDir val="bar"/>
        <c:grouping val="clustered"/>
        <c:varyColors val="0"/>
        <c:ser>
          <c:idx val="0"/>
          <c:order val="0"/>
          <c:spPr>
            <a:solidFill>
              <a:schemeClr val="accent6"/>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577-4902-B234-F74F8FD44C39}"/>
                </c:ext>
              </c:extLst>
            </c:dLbl>
            <c:dLbl>
              <c:idx val="1"/>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577-4902-B234-F74F8FD44C3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Resumenes!$C$28:$C$29</c:f>
              <c:strCache>
                <c:ptCount val="2"/>
                <c:pt idx="0">
                  <c:v>Oferta de Programas en los Municipios del Departamento</c:v>
                </c:pt>
                <c:pt idx="1">
                  <c:v>Desarrollo de la Educación Terciaria en el IES CINOC</c:v>
                </c:pt>
              </c:strCache>
            </c:strRef>
          </c:cat>
          <c:val>
            <c:numRef>
              <c:f>Resumenes!$D$28:$D$29</c:f>
              <c:numCache>
                <c:formatCode>0%</c:formatCode>
                <c:ptCount val="2"/>
                <c:pt idx="0">
                  <c:v>0.95374999999999999</c:v>
                </c:pt>
                <c:pt idx="1">
                  <c:v>0.8</c:v>
                </c:pt>
              </c:numCache>
            </c:numRef>
          </c:val>
          <c:extLst>
            <c:ext xmlns:c16="http://schemas.microsoft.com/office/drawing/2014/chart" uri="{C3380CC4-5D6E-409C-BE32-E72D297353CC}">
              <c16:uniqueId val="{00000000-0577-4902-B234-F74F8FD44C39}"/>
            </c:ext>
          </c:extLst>
        </c:ser>
        <c:dLbls>
          <c:showLegendKey val="0"/>
          <c:showVal val="0"/>
          <c:showCatName val="0"/>
          <c:showSerName val="0"/>
          <c:showPercent val="0"/>
          <c:showBubbleSize val="0"/>
        </c:dLbls>
        <c:gapWidth val="115"/>
        <c:overlap val="-20"/>
        <c:axId val="581371928"/>
        <c:axId val="581371272"/>
      </c:barChart>
      <c:catAx>
        <c:axId val="581371928"/>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581371272"/>
        <c:crosses val="autoZero"/>
        <c:auto val="1"/>
        <c:lblAlgn val="ctr"/>
        <c:lblOffset val="100"/>
        <c:noMultiLvlLbl val="0"/>
      </c:catAx>
      <c:valAx>
        <c:axId val="581371272"/>
        <c:scaling>
          <c:orientation val="minMax"/>
        </c:scaling>
        <c:delete val="0"/>
        <c:axPos val="b"/>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581371928"/>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a:t>Cumplimineto de los Programas dentro de la Línea de Fortalecimiento de la Comunidad Universitaria</a:t>
            </a:r>
          </a:p>
          <a:p>
            <a:pPr>
              <a:defRPr/>
            </a:pPr>
            <a:endParaRPr lang="es-CO"/>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barChart>
        <c:barDir val="bar"/>
        <c:grouping val="clustered"/>
        <c:varyColors val="0"/>
        <c:ser>
          <c:idx val="0"/>
          <c:order val="0"/>
          <c:spPr>
            <a:gradFill flip="none" rotWithShape="1">
              <a:gsLst>
                <a:gs pos="0">
                  <a:schemeClr val="accent6">
                    <a:lumMod val="89000"/>
                  </a:schemeClr>
                </a:gs>
                <a:gs pos="23000">
                  <a:schemeClr val="accent6">
                    <a:lumMod val="89000"/>
                  </a:schemeClr>
                </a:gs>
                <a:gs pos="69000">
                  <a:schemeClr val="accent6">
                    <a:lumMod val="75000"/>
                  </a:schemeClr>
                </a:gs>
                <a:gs pos="97000">
                  <a:schemeClr val="accent6">
                    <a:lumMod val="70000"/>
                  </a:schemeClr>
                </a:gs>
              </a:gsLst>
              <a:path path="circle">
                <a:fillToRect l="50000" t="50000" r="50000" b="50000"/>
              </a:path>
              <a:tileRect/>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f>Resumenes!$C$41:$C$43</c:f>
              <c:strCache>
                <c:ptCount val="3"/>
                <c:pt idx="0">
                  <c:v>Desarrollo del Egresado</c:v>
                </c:pt>
                <c:pt idx="1">
                  <c:v>Desarrollo del estudiante, Acceso, Permanencia y Graduación</c:v>
                </c:pt>
                <c:pt idx="2">
                  <c:v>Bienestar y Gestión del Talento Humano de la Entidad</c:v>
                </c:pt>
              </c:strCache>
            </c:strRef>
          </c:cat>
          <c:val>
            <c:numRef>
              <c:f>Resumenes!$D$41:$D$43</c:f>
              <c:numCache>
                <c:formatCode>0%</c:formatCode>
                <c:ptCount val="3"/>
                <c:pt idx="0">
                  <c:v>0.74</c:v>
                </c:pt>
                <c:pt idx="1">
                  <c:v>0.89</c:v>
                </c:pt>
                <c:pt idx="2">
                  <c:v>0.86166666666666669</c:v>
                </c:pt>
              </c:numCache>
            </c:numRef>
          </c:val>
          <c:extLst>
            <c:ext xmlns:c16="http://schemas.microsoft.com/office/drawing/2014/chart" uri="{C3380CC4-5D6E-409C-BE32-E72D297353CC}">
              <c16:uniqueId val="{00000000-74E0-46B0-B293-3F6EA6CFA3E7}"/>
            </c:ext>
          </c:extLst>
        </c:ser>
        <c:dLbls>
          <c:showLegendKey val="0"/>
          <c:showVal val="0"/>
          <c:showCatName val="0"/>
          <c:showSerName val="0"/>
          <c:showPercent val="0"/>
          <c:showBubbleSize val="0"/>
        </c:dLbls>
        <c:gapWidth val="115"/>
        <c:overlap val="-20"/>
        <c:axId val="308094504"/>
        <c:axId val="591599168"/>
      </c:barChart>
      <c:catAx>
        <c:axId val="308094504"/>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591599168"/>
        <c:crosses val="autoZero"/>
        <c:auto val="1"/>
        <c:lblAlgn val="ctr"/>
        <c:lblOffset val="100"/>
        <c:noMultiLvlLbl val="0"/>
      </c:catAx>
      <c:valAx>
        <c:axId val="591599168"/>
        <c:scaling>
          <c:orientation val="minMax"/>
        </c:scaling>
        <c:delete val="0"/>
        <c:axPos val="b"/>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308094504"/>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Cumplimiento</a:t>
            </a:r>
            <a:r>
              <a:rPr lang="en-US" baseline="0"/>
              <a:t> de los Programas dentro de la Linea de Estrctura y Gobernanza Institucional</a:t>
            </a:r>
          </a:p>
          <a:p>
            <a:pPr>
              <a:defRPr/>
            </a:pPr>
            <a:endParaRPr lang="en-US"/>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barChart>
        <c:barDir val="bar"/>
        <c:grouping val="stacked"/>
        <c:varyColors val="0"/>
        <c:ser>
          <c:idx val="0"/>
          <c:order val="0"/>
          <c:spPr>
            <a:gradFill rotWithShape="1">
              <a:gsLst>
                <a:gs pos="0">
                  <a:schemeClr val="accent6">
                    <a:lumMod val="89000"/>
                  </a:schemeClr>
                </a:gs>
                <a:gs pos="23000">
                  <a:schemeClr val="accent6">
                    <a:lumMod val="89000"/>
                  </a:schemeClr>
                </a:gs>
                <a:gs pos="69000">
                  <a:schemeClr val="accent6">
                    <a:lumMod val="75000"/>
                  </a:schemeClr>
                </a:gs>
                <a:gs pos="97000">
                  <a:schemeClr val="accent6">
                    <a:lumMod val="70000"/>
                  </a:schemeClr>
                </a:gs>
              </a:gsLst>
              <a:path path="circle">
                <a:fillToRect l="50000" t="50000" r="50000" b="50000"/>
              </a:path>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manualLayout>
                  <c:x val="0.15555555555555567"/>
                  <c:y val="-4.629629629629629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D6B-4FB1-AA26-F3E9A5CC903D}"/>
                </c:ext>
              </c:extLst>
            </c:dLbl>
            <c:dLbl>
              <c:idx val="1"/>
              <c:layout>
                <c:manualLayout>
                  <c:x val="0.13888888888888878"/>
                  <c:y val="1.388888888888880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D6B-4FB1-AA26-F3E9A5CC903D}"/>
                </c:ext>
              </c:extLst>
            </c:dLbl>
            <c:dLbl>
              <c:idx val="2"/>
              <c:layout>
                <c:manualLayout>
                  <c:x val="0.28611111111111109"/>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D6B-4FB1-AA26-F3E9A5CC903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f>Resumenes!$C$53:$C$55</c:f>
              <c:strCache>
                <c:ptCount val="3"/>
                <c:pt idx="0">
                  <c:v>Direccionamiento Estratégico</c:v>
                </c:pt>
                <c:pt idx="1">
                  <c:v>Gestión Administrativa</c:v>
                </c:pt>
                <c:pt idx="2">
                  <c:v>Responsabilidad Social</c:v>
                </c:pt>
              </c:strCache>
            </c:strRef>
          </c:cat>
          <c:val>
            <c:numRef>
              <c:f>Resumenes!$D$53:$D$55</c:f>
              <c:numCache>
                <c:formatCode>0%</c:formatCode>
                <c:ptCount val="3"/>
                <c:pt idx="0">
                  <c:v>0.86166666666666669</c:v>
                </c:pt>
                <c:pt idx="1">
                  <c:v>0.83333333333333337</c:v>
                </c:pt>
                <c:pt idx="2">
                  <c:v>1</c:v>
                </c:pt>
              </c:numCache>
            </c:numRef>
          </c:val>
          <c:extLst>
            <c:ext xmlns:c16="http://schemas.microsoft.com/office/drawing/2014/chart" uri="{C3380CC4-5D6E-409C-BE32-E72D297353CC}">
              <c16:uniqueId val="{00000000-AD6B-4FB1-AA26-F3E9A5CC903D}"/>
            </c:ext>
          </c:extLst>
        </c:ser>
        <c:dLbls>
          <c:showLegendKey val="0"/>
          <c:showVal val="0"/>
          <c:showCatName val="0"/>
          <c:showSerName val="0"/>
          <c:showPercent val="0"/>
          <c:showBubbleSize val="0"/>
        </c:dLbls>
        <c:gapWidth val="150"/>
        <c:overlap val="100"/>
        <c:axId val="594370520"/>
        <c:axId val="594366912"/>
      </c:barChart>
      <c:catAx>
        <c:axId val="594370520"/>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594366912"/>
        <c:crosses val="autoZero"/>
        <c:auto val="1"/>
        <c:lblAlgn val="ctr"/>
        <c:lblOffset val="100"/>
        <c:noMultiLvlLbl val="0"/>
      </c:catAx>
      <c:valAx>
        <c:axId val="594366912"/>
        <c:scaling>
          <c:orientation val="minMax"/>
        </c:scaling>
        <c:delete val="0"/>
        <c:axPos val="b"/>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594370520"/>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30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161925</xdr:rowOff>
    </xdr:from>
    <xdr:to>
      <xdr:col>10</xdr:col>
      <xdr:colOff>628650</xdr:colOff>
      <xdr:row>10</xdr:row>
      <xdr:rowOff>161925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109537</xdr:colOff>
      <xdr:row>12</xdr:row>
      <xdr:rowOff>171450</xdr:rowOff>
    </xdr:from>
    <xdr:to>
      <xdr:col>10</xdr:col>
      <xdr:colOff>714375</xdr:colOff>
      <xdr:row>24</xdr:row>
      <xdr:rowOff>47625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61912</xdr:colOff>
      <xdr:row>26</xdr:row>
      <xdr:rowOff>104775</xdr:rowOff>
    </xdr:from>
    <xdr:to>
      <xdr:col>10</xdr:col>
      <xdr:colOff>690562</xdr:colOff>
      <xdr:row>37</xdr:row>
      <xdr:rowOff>47625</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814387</xdr:colOff>
      <xdr:row>39</xdr:row>
      <xdr:rowOff>0</xdr:rowOff>
    </xdr:from>
    <xdr:to>
      <xdr:col>10</xdr:col>
      <xdr:colOff>604837</xdr:colOff>
      <xdr:row>48</xdr:row>
      <xdr:rowOff>142875</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109537</xdr:colOff>
      <xdr:row>50</xdr:row>
      <xdr:rowOff>19050</xdr:rowOff>
    </xdr:from>
    <xdr:to>
      <xdr:col>10</xdr:col>
      <xdr:colOff>738187</xdr:colOff>
      <xdr:row>62</xdr:row>
      <xdr:rowOff>161925</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tabSelected="1" view="pageBreakPreview" topLeftCell="A47" zoomScale="80" zoomScaleNormal="90" zoomScaleSheetLayoutView="80" zoomScalePageLayoutView="142" workbookViewId="0">
      <selection activeCell="L35" sqref="L35:L50"/>
    </sheetView>
  </sheetViews>
  <sheetFormatPr baseColWidth="10" defaultColWidth="11.25" defaultRowHeight="15.75" x14ac:dyDescent="0.25"/>
  <cols>
    <col min="1" max="1" width="6.75" customWidth="1"/>
    <col min="2" max="2" width="13.75" customWidth="1"/>
    <col min="3" max="3" width="20.875" customWidth="1"/>
    <col min="4" max="4" width="23.625" hidden="1" customWidth="1"/>
    <col min="5" max="5" width="23.625" customWidth="1"/>
    <col min="6" max="6" width="15.75" customWidth="1"/>
    <col min="7" max="9" width="15.25" customWidth="1"/>
    <col min="10" max="10" width="13.125" style="16" customWidth="1"/>
    <col min="11" max="11" width="17.5" bestFit="1" customWidth="1"/>
    <col min="12" max="12" width="13.25" customWidth="1"/>
    <col min="13" max="13" width="39.875" style="6" customWidth="1"/>
    <col min="14" max="16384" width="11.25" style="6"/>
  </cols>
  <sheetData>
    <row r="1" spans="1:13" ht="44.25" customHeight="1" thickBot="1" x14ac:dyDescent="0.3">
      <c r="A1" s="131" t="s">
        <v>212</v>
      </c>
      <c r="B1" s="132"/>
      <c r="C1" s="132"/>
      <c r="D1" s="132"/>
      <c r="E1" s="132"/>
      <c r="F1" s="132"/>
      <c r="G1" s="132"/>
      <c r="H1" s="132"/>
      <c r="I1" s="132"/>
      <c r="J1" s="132"/>
      <c r="K1" s="132"/>
      <c r="L1" s="132"/>
    </row>
    <row r="2" spans="1:13" x14ac:dyDescent="0.25">
      <c r="A2" s="8"/>
      <c r="B2" s="8"/>
      <c r="C2" s="8"/>
      <c r="D2" s="8"/>
      <c r="E2" s="8"/>
      <c r="F2" s="8"/>
      <c r="G2" s="8"/>
      <c r="H2" s="8"/>
      <c r="I2" s="8"/>
      <c r="J2" s="9"/>
      <c r="K2" s="9"/>
      <c r="L2" s="9"/>
    </row>
    <row r="3" spans="1:13" ht="16.5" thickBot="1" x14ac:dyDescent="0.3"/>
    <row r="4" spans="1:13" ht="141.94999999999999" customHeight="1" thickBot="1" x14ac:dyDescent="0.3">
      <c r="A4" s="17" t="s">
        <v>0</v>
      </c>
      <c r="B4" s="18" t="s">
        <v>1</v>
      </c>
      <c r="C4" s="19" t="s">
        <v>88</v>
      </c>
      <c r="D4" s="18" t="s">
        <v>2</v>
      </c>
      <c r="E4" s="18" t="s">
        <v>171</v>
      </c>
      <c r="F4" s="19" t="s">
        <v>173</v>
      </c>
      <c r="G4" s="19" t="s">
        <v>172</v>
      </c>
      <c r="H4" s="19" t="s">
        <v>178</v>
      </c>
      <c r="I4" s="19" t="s">
        <v>179</v>
      </c>
      <c r="J4" s="19" t="s">
        <v>180</v>
      </c>
      <c r="K4" s="19" t="s">
        <v>184</v>
      </c>
      <c r="L4" s="43" t="s">
        <v>185</v>
      </c>
      <c r="M4" s="61" t="s">
        <v>174</v>
      </c>
    </row>
    <row r="5" spans="1:13" ht="101.25" customHeight="1" thickBot="1" x14ac:dyDescent="0.3">
      <c r="A5" s="139" t="s">
        <v>92</v>
      </c>
      <c r="B5" s="136" t="s">
        <v>140</v>
      </c>
      <c r="C5" s="28" t="s">
        <v>8</v>
      </c>
      <c r="D5" s="28" t="s">
        <v>141</v>
      </c>
      <c r="E5" s="28" t="s">
        <v>142</v>
      </c>
      <c r="F5" s="22">
        <v>1</v>
      </c>
      <c r="G5" s="44">
        <v>1</v>
      </c>
      <c r="H5" s="44">
        <v>1</v>
      </c>
      <c r="I5" s="44">
        <v>1</v>
      </c>
      <c r="J5" s="44">
        <f>+(F5+G5+H5+I5)/4</f>
        <v>1</v>
      </c>
      <c r="K5" s="125">
        <f>+(J5+J7+J8+J9+J10+J11)/6</f>
        <v>0.7583333333333333</v>
      </c>
      <c r="L5" s="118">
        <f>+(K5+K12+K17+K21+K23+K26+K28)/7</f>
        <v>0.803672619047619</v>
      </c>
      <c r="M5" s="60" t="s">
        <v>232</v>
      </c>
    </row>
    <row r="6" spans="1:13" ht="68.099999999999994" customHeight="1" thickBot="1" x14ac:dyDescent="0.3">
      <c r="A6" s="139"/>
      <c r="B6" s="137"/>
      <c r="C6" s="62" t="s">
        <v>176</v>
      </c>
      <c r="D6" s="62"/>
      <c r="E6" s="62" t="s">
        <v>177</v>
      </c>
      <c r="F6" s="63">
        <v>0</v>
      </c>
      <c r="G6" s="64">
        <v>0</v>
      </c>
      <c r="H6" s="45">
        <v>0</v>
      </c>
      <c r="I6" s="64">
        <v>0</v>
      </c>
      <c r="J6" s="44">
        <v>0</v>
      </c>
      <c r="K6" s="125"/>
      <c r="L6" s="118"/>
      <c r="M6" s="60" t="s">
        <v>181</v>
      </c>
    </row>
    <row r="7" spans="1:13" ht="79.5" thickBot="1" x14ac:dyDescent="0.3">
      <c r="A7" s="139"/>
      <c r="B7" s="138"/>
      <c r="C7" s="12" t="s">
        <v>10</v>
      </c>
      <c r="D7" s="12" t="s">
        <v>95</v>
      </c>
      <c r="E7" s="12" t="s">
        <v>96</v>
      </c>
      <c r="F7" s="14">
        <v>1</v>
      </c>
      <c r="G7" s="45">
        <v>1</v>
      </c>
      <c r="H7" s="45">
        <v>1</v>
      </c>
      <c r="I7" s="64">
        <v>1</v>
      </c>
      <c r="J7" s="44">
        <f t="shared" ref="J7:J63" si="0">+(F7+G7+H7+I7)/4</f>
        <v>1</v>
      </c>
      <c r="K7" s="125"/>
      <c r="L7" s="119"/>
      <c r="M7" s="60" t="s">
        <v>182</v>
      </c>
    </row>
    <row r="8" spans="1:13" ht="135.75" customHeight="1" thickBot="1" x14ac:dyDescent="0.3">
      <c r="A8" s="139"/>
      <c r="B8" s="138"/>
      <c r="C8" s="12" t="s">
        <v>11</v>
      </c>
      <c r="D8" s="12" t="s">
        <v>143</v>
      </c>
      <c r="E8" s="12" t="s">
        <v>97</v>
      </c>
      <c r="F8" s="14">
        <v>1</v>
      </c>
      <c r="G8" s="45">
        <v>1</v>
      </c>
      <c r="H8" s="45">
        <v>1</v>
      </c>
      <c r="I8" s="64">
        <v>1</v>
      </c>
      <c r="J8" s="44">
        <f t="shared" si="0"/>
        <v>1</v>
      </c>
      <c r="K8" s="125"/>
      <c r="L8" s="119"/>
      <c r="M8" s="60" t="s">
        <v>183</v>
      </c>
    </row>
    <row r="9" spans="1:13" ht="138.75" customHeight="1" thickBot="1" x14ac:dyDescent="0.3">
      <c r="A9" s="139"/>
      <c r="B9" s="138"/>
      <c r="C9" s="12" t="s">
        <v>12</v>
      </c>
      <c r="D9" s="12" t="s">
        <v>144</v>
      </c>
      <c r="E9" s="12" t="s">
        <v>98</v>
      </c>
      <c r="F9" s="14">
        <v>0.75</v>
      </c>
      <c r="G9" s="45">
        <v>1</v>
      </c>
      <c r="H9" s="45">
        <v>1</v>
      </c>
      <c r="I9" s="64">
        <v>1</v>
      </c>
      <c r="J9" s="44">
        <f t="shared" si="0"/>
        <v>0.9375</v>
      </c>
      <c r="K9" s="125"/>
      <c r="L9" s="119"/>
      <c r="M9" s="60" t="s">
        <v>233</v>
      </c>
    </row>
    <row r="10" spans="1:13" ht="48" thickBot="1" x14ac:dyDescent="0.3">
      <c r="A10" s="139"/>
      <c r="B10" s="138"/>
      <c r="C10" s="12" t="s">
        <v>13</v>
      </c>
      <c r="D10" s="13"/>
      <c r="E10" s="12" t="s">
        <v>145</v>
      </c>
      <c r="F10" s="14">
        <v>0.2</v>
      </c>
      <c r="G10" s="46">
        <v>0.5</v>
      </c>
      <c r="H10" s="46">
        <v>0</v>
      </c>
      <c r="I10" s="83">
        <v>0</v>
      </c>
      <c r="J10" s="44">
        <f t="shared" si="0"/>
        <v>0.17499999999999999</v>
      </c>
      <c r="K10" s="125"/>
      <c r="L10" s="119"/>
      <c r="M10" s="60" t="s">
        <v>234</v>
      </c>
    </row>
    <row r="11" spans="1:13" ht="98.45" customHeight="1" thickBot="1" x14ac:dyDescent="0.3">
      <c r="A11" s="139"/>
      <c r="B11" s="138"/>
      <c r="C11" s="20" t="s">
        <v>14</v>
      </c>
      <c r="D11" s="20" t="s">
        <v>146</v>
      </c>
      <c r="E11" s="20" t="s">
        <v>105</v>
      </c>
      <c r="F11" s="29">
        <v>0</v>
      </c>
      <c r="G11" s="47">
        <v>0.25</v>
      </c>
      <c r="H11" s="47">
        <v>1</v>
      </c>
      <c r="I11" s="68">
        <v>0.5</v>
      </c>
      <c r="J11" s="44">
        <f t="shared" si="0"/>
        <v>0.4375</v>
      </c>
      <c r="K11" s="125"/>
      <c r="L11" s="119"/>
      <c r="M11" s="60" t="s">
        <v>186</v>
      </c>
    </row>
    <row r="12" spans="1:13" ht="79.5" thickBot="1" x14ac:dyDescent="0.3">
      <c r="A12" s="139"/>
      <c r="B12" s="122" t="s">
        <v>147</v>
      </c>
      <c r="C12" s="21" t="s">
        <v>16</v>
      </c>
      <c r="D12" s="21" t="s">
        <v>99</v>
      </c>
      <c r="E12" s="21" t="s">
        <v>148</v>
      </c>
      <c r="F12" s="22">
        <v>0</v>
      </c>
      <c r="G12" s="47">
        <v>0</v>
      </c>
      <c r="H12" s="68">
        <v>1</v>
      </c>
      <c r="I12" s="68">
        <v>1</v>
      </c>
      <c r="J12" s="44">
        <v>1</v>
      </c>
      <c r="K12" s="92">
        <f>+(J12+J13+J14+J15+J16)/5</f>
        <v>0.80549999999999999</v>
      </c>
      <c r="L12" s="120"/>
      <c r="M12" s="60" t="s">
        <v>235</v>
      </c>
    </row>
    <row r="13" spans="1:13" ht="165.75" customHeight="1" thickBot="1" x14ac:dyDescent="0.3">
      <c r="A13" s="139"/>
      <c r="B13" s="123"/>
      <c r="C13" s="12" t="s">
        <v>17</v>
      </c>
      <c r="D13" s="12" t="s">
        <v>149</v>
      </c>
      <c r="E13" s="12" t="s">
        <v>113</v>
      </c>
      <c r="F13" s="14">
        <v>0.96</v>
      </c>
      <c r="G13" s="48">
        <v>0.7</v>
      </c>
      <c r="H13" s="69">
        <v>1</v>
      </c>
      <c r="I13" s="69">
        <v>1</v>
      </c>
      <c r="J13" s="44">
        <f t="shared" si="0"/>
        <v>0.91500000000000004</v>
      </c>
      <c r="K13" s="93"/>
      <c r="L13" s="120"/>
      <c r="M13" s="60" t="s">
        <v>236</v>
      </c>
    </row>
    <row r="14" spans="1:13" ht="149.25" customHeight="1" thickBot="1" x14ac:dyDescent="0.3">
      <c r="A14" s="139"/>
      <c r="B14" s="123"/>
      <c r="C14" s="15" t="s">
        <v>18</v>
      </c>
      <c r="D14" s="12" t="s">
        <v>103</v>
      </c>
      <c r="E14" s="12" t="s">
        <v>150</v>
      </c>
      <c r="F14" s="14">
        <v>0.73</v>
      </c>
      <c r="G14" s="48">
        <v>0.7</v>
      </c>
      <c r="H14" s="69">
        <v>0</v>
      </c>
      <c r="I14" s="69">
        <v>1</v>
      </c>
      <c r="J14" s="44">
        <f t="shared" si="0"/>
        <v>0.60749999999999993</v>
      </c>
      <c r="K14" s="93"/>
      <c r="L14" s="120"/>
      <c r="M14" s="60" t="s">
        <v>237</v>
      </c>
    </row>
    <row r="15" spans="1:13" ht="183.75" customHeight="1" thickBot="1" x14ac:dyDescent="0.3">
      <c r="A15" s="139"/>
      <c r="B15" s="123"/>
      <c r="C15" s="12" t="s">
        <v>19</v>
      </c>
      <c r="D15" s="12" t="s">
        <v>101</v>
      </c>
      <c r="E15" s="12" t="s">
        <v>100</v>
      </c>
      <c r="F15" s="14">
        <v>1</v>
      </c>
      <c r="G15" s="48">
        <v>1</v>
      </c>
      <c r="H15" s="69">
        <v>0</v>
      </c>
      <c r="I15" s="69">
        <v>0.4</v>
      </c>
      <c r="J15" s="44">
        <f t="shared" si="0"/>
        <v>0.6</v>
      </c>
      <c r="K15" s="93"/>
      <c r="L15" s="120"/>
      <c r="M15" s="60" t="s">
        <v>238</v>
      </c>
    </row>
    <row r="16" spans="1:13" ht="216.75" customHeight="1" thickBot="1" x14ac:dyDescent="0.3">
      <c r="A16" s="139"/>
      <c r="B16" s="124"/>
      <c r="C16" s="24" t="s">
        <v>20</v>
      </c>
      <c r="D16" s="24" t="s">
        <v>102</v>
      </c>
      <c r="E16" s="24" t="s">
        <v>104</v>
      </c>
      <c r="F16" s="26">
        <v>0.62</v>
      </c>
      <c r="G16" s="48">
        <v>1</v>
      </c>
      <c r="H16" s="69">
        <v>1</v>
      </c>
      <c r="I16" s="69">
        <v>1</v>
      </c>
      <c r="J16" s="44">
        <f t="shared" si="0"/>
        <v>0.90500000000000003</v>
      </c>
      <c r="K16" s="94"/>
      <c r="L16" s="120"/>
      <c r="M16" s="60" t="s">
        <v>239</v>
      </c>
    </row>
    <row r="17" spans="1:13" ht="63.75" thickBot="1" x14ac:dyDescent="0.3">
      <c r="A17" s="139"/>
      <c r="B17" s="122" t="s">
        <v>151</v>
      </c>
      <c r="C17" s="21" t="s">
        <v>22</v>
      </c>
      <c r="D17" s="21" t="s">
        <v>86</v>
      </c>
      <c r="E17" s="21" t="s">
        <v>152</v>
      </c>
      <c r="F17" s="22">
        <v>0</v>
      </c>
      <c r="G17" s="49">
        <v>0</v>
      </c>
      <c r="H17" s="70">
        <v>1</v>
      </c>
      <c r="I17" s="70">
        <v>0.5</v>
      </c>
      <c r="J17" s="44">
        <f t="shared" si="0"/>
        <v>0.375</v>
      </c>
      <c r="K17" s="92">
        <f>+(J17+J18+J19+J20)/4</f>
        <v>0.739375</v>
      </c>
      <c r="L17" s="120"/>
      <c r="M17" s="60" t="s">
        <v>187</v>
      </c>
    </row>
    <row r="18" spans="1:13" ht="111" thickBot="1" x14ac:dyDescent="0.3">
      <c r="A18" s="139"/>
      <c r="B18" s="145"/>
      <c r="C18" s="12" t="s">
        <v>23</v>
      </c>
      <c r="D18" s="12" t="s">
        <v>106</v>
      </c>
      <c r="E18" s="12" t="s">
        <v>112</v>
      </c>
      <c r="F18" s="14">
        <v>0.83</v>
      </c>
      <c r="G18" s="48">
        <v>1</v>
      </c>
      <c r="H18" s="69">
        <v>1</v>
      </c>
      <c r="I18" s="69">
        <v>1</v>
      </c>
      <c r="J18" s="44">
        <f t="shared" si="0"/>
        <v>0.95750000000000002</v>
      </c>
      <c r="K18" s="93"/>
      <c r="L18" s="120"/>
      <c r="M18" s="60" t="s">
        <v>240</v>
      </c>
    </row>
    <row r="19" spans="1:13" ht="79.5" thickBot="1" x14ac:dyDescent="0.3">
      <c r="A19" s="139"/>
      <c r="B19" s="145"/>
      <c r="C19" s="12" t="s">
        <v>24</v>
      </c>
      <c r="D19" s="12" t="s">
        <v>107</v>
      </c>
      <c r="E19" s="12" t="s">
        <v>153</v>
      </c>
      <c r="F19" s="14">
        <v>1</v>
      </c>
      <c r="G19" s="50">
        <v>1</v>
      </c>
      <c r="H19" s="71">
        <v>0</v>
      </c>
      <c r="I19" s="71">
        <v>1</v>
      </c>
      <c r="J19" s="44">
        <f t="shared" si="0"/>
        <v>0.75</v>
      </c>
      <c r="K19" s="93"/>
      <c r="L19" s="120"/>
      <c r="M19" s="60" t="s">
        <v>241</v>
      </c>
    </row>
    <row r="20" spans="1:13" ht="127.5" customHeight="1" thickBot="1" x14ac:dyDescent="0.3">
      <c r="A20" s="139"/>
      <c r="B20" s="146"/>
      <c r="C20" s="24" t="s">
        <v>25</v>
      </c>
      <c r="D20" s="25"/>
      <c r="E20" s="24" t="s">
        <v>111</v>
      </c>
      <c r="F20" s="26">
        <v>0.5</v>
      </c>
      <c r="G20" s="51">
        <v>1</v>
      </c>
      <c r="H20" s="72">
        <v>1</v>
      </c>
      <c r="I20" s="72">
        <v>1</v>
      </c>
      <c r="J20" s="44">
        <f t="shared" si="0"/>
        <v>0.875</v>
      </c>
      <c r="K20" s="94"/>
      <c r="L20" s="120"/>
      <c r="M20" s="60" t="s">
        <v>242</v>
      </c>
    </row>
    <row r="21" spans="1:13" ht="125.25" customHeight="1" thickBot="1" x14ac:dyDescent="0.3">
      <c r="A21" s="139"/>
      <c r="B21" s="181" t="s">
        <v>243</v>
      </c>
      <c r="C21" s="21" t="s">
        <v>28</v>
      </c>
      <c r="D21" s="21" t="s">
        <v>109</v>
      </c>
      <c r="E21" s="21" t="s">
        <v>108</v>
      </c>
      <c r="F21" s="22">
        <v>0</v>
      </c>
      <c r="G21" s="47">
        <v>1</v>
      </c>
      <c r="H21" s="68">
        <v>1</v>
      </c>
      <c r="I21" s="68">
        <v>1</v>
      </c>
      <c r="J21" s="44">
        <f t="shared" si="0"/>
        <v>0.75</v>
      </c>
      <c r="K21" s="112">
        <f>+(J21+J22)/2</f>
        <v>0.75</v>
      </c>
      <c r="L21" s="120"/>
      <c r="M21" s="97" t="s">
        <v>244</v>
      </c>
    </row>
    <row r="22" spans="1:13" ht="168" customHeight="1" thickBot="1" x14ac:dyDescent="0.3">
      <c r="A22" s="139"/>
      <c r="B22" s="182"/>
      <c r="C22" s="24" t="s">
        <v>29</v>
      </c>
      <c r="D22" s="24" t="s">
        <v>86</v>
      </c>
      <c r="E22" s="24" t="s">
        <v>110</v>
      </c>
      <c r="F22" s="26">
        <v>0</v>
      </c>
      <c r="G22" s="51">
        <v>1</v>
      </c>
      <c r="H22" s="72">
        <v>1</v>
      </c>
      <c r="I22" s="72">
        <v>1</v>
      </c>
      <c r="J22" s="44">
        <f t="shared" si="0"/>
        <v>0.75</v>
      </c>
      <c r="K22" s="114"/>
      <c r="L22" s="120"/>
      <c r="M22" s="98"/>
    </row>
    <row r="23" spans="1:13" ht="152.25" customHeight="1" thickBot="1" x14ac:dyDescent="0.3">
      <c r="A23" s="139"/>
      <c r="B23" s="99" t="s">
        <v>154</v>
      </c>
      <c r="C23" s="21" t="s">
        <v>32</v>
      </c>
      <c r="D23" s="21" t="s">
        <v>115</v>
      </c>
      <c r="E23" s="21" t="s">
        <v>114</v>
      </c>
      <c r="F23" s="22">
        <v>0.8</v>
      </c>
      <c r="G23" s="47">
        <v>1</v>
      </c>
      <c r="H23" s="68">
        <v>0.25</v>
      </c>
      <c r="I23" s="68">
        <v>0.1</v>
      </c>
      <c r="J23" s="44">
        <f t="shared" si="0"/>
        <v>0.53749999999999998</v>
      </c>
      <c r="K23" s="92">
        <f>+(J23+J24)/2</f>
        <v>0.76875000000000004</v>
      </c>
      <c r="L23" s="120"/>
      <c r="M23" s="60" t="s">
        <v>245</v>
      </c>
    </row>
    <row r="24" spans="1:13" ht="91.5" customHeight="1" thickBot="1" x14ac:dyDescent="0.3">
      <c r="A24" s="139"/>
      <c r="B24" s="147"/>
      <c r="C24" s="12" t="s">
        <v>33</v>
      </c>
      <c r="D24" s="12" t="s">
        <v>116</v>
      </c>
      <c r="E24" s="12" t="s">
        <v>114</v>
      </c>
      <c r="F24" s="14">
        <v>1</v>
      </c>
      <c r="G24" s="48">
        <v>1</v>
      </c>
      <c r="H24" s="69">
        <v>1</v>
      </c>
      <c r="I24" s="69">
        <v>1</v>
      </c>
      <c r="J24" s="44">
        <f t="shared" si="0"/>
        <v>1</v>
      </c>
      <c r="K24" s="93"/>
      <c r="L24" s="120"/>
      <c r="M24" s="60" t="s">
        <v>246</v>
      </c>
    </row>
    <row r="25" spans="1:13" ht="145.5" customHeight="1" thickBot="1" x14ac:dyDescent="0.3">
      <c r="A25" s="139"/>
      <c r="B25" s="148"/>
      <c r="C25" s="31" t="s">
        <v>34</v>
      </c>
      <c r="D25" s="31" t="s">
        <v>155</v>
      </c>
      <c r="E25" s="31" t="s">
        <v>118</v>
      </c>
      <c r="F25" s="26">
        <v>1</v>
      </c>
      <c r="G25" s="51">
        <v>1</v>
      </c>
      <c r="H25" s="72" t="s">
        <v>85</v>
      </c>
      <c r="I25" s="72">
        <v>0</v>
      </c>
      <c r="J25" s="44" t="s">
        <v>85</v>
      </c>
      <c r="K25" s="94"/>
      <c r="L25" s="120"/>
      <c r="M25" s="60" t="s">
        <v>247</v>
      </c>
    </row>
    <row r="26" spans="1:13" ht="145.5" customHeight="1" thickBot="1" x14ac:dyDescent="0.3">
      <c r="A26" s="139"/>
      <c r="B26" s="129" t="s">
        <v>156</v>
      </c>
      <c r="C26" s="21" t="s">
        <v>36</v>
      </c>
      <c r="D26" s="32"/>
      <c r="E26" s="21" t="s">
        <v>118</v>
      </c>
      <c r="F26" s="22">
        <v>0.63</v>
      </c>
      <c r="G26" s="51">
        <v>1</v>
      </c>
      <c r="H26" s="72">
        <v>1</v>
      </c>
      <c r="I26" s="72">
        <v>1</v>
      </c>
      <c r="J26" s="44">
        <f t="shared" si="0"/>
        <v>0.90749999999999997</v>
      </c>
      <c r="K26" s="95">
        <f>+(J26+J27)/2</f>
        <v>0.92874999999999996</v>
      </c>
      <c r="L26" s="120"/>
      <c r="M26" s="60" t="s">
        <v>248</v>
      </c>
    </row>
    <row r="27" spans="1:13" ht="174.6" customHeight="1" thickBot="1" x14ac:dyDescent="0.3">
      <c r="A27" s="139"/>
      <c r="B27" s="130"/>
      <c r="C27" s="24" t="s">
        <v>37</v>
      </c>
      <c r="D27" s="24" t="s">
        <v>117</v>
      </c>
      <c r="E27" s="24" t="s">
        <v>118</v>
      </c>
      <c r="F27" s="26">
        <v>0.9</v>
      </c>
      <c r="G27" s="51">
        <v>1</v>
      </c>
      <c r="H27" s="72">
        <v>0.9</v>
      </c>
      <c r="I27" s="72">
        <v>1</v>
      </c>
      <c r="J27" s="44">
        <f t="shared" si="0"/>
        <v>0.95</v>
      </c>
      <c r="K27" s="96"/>
      <c r="L27" s="120"/>
      <c r="M27" s="60" t="s">
        <v>249</v>
      </c>
    </row>
    <row r="28" spans="1:13" ht="166.5" customHeight="1" thickBot="1" x14ac:dyDescent="0.3">
      <c r="A28" s="140"/>
      <c r="B28" s="99" t="s">
        <v>89</v>
      </c>
      <c r="C28" s="21" t="s">
        <v>188</v>
      </c>
      <c r="D28" s="21" t="s">
        <v>86</v>
      </c>
      <c r="E28" s="21" t="s">
        <v>118</v>
      </c>
      <c r="F28" s="22">
        <v>0</v>
      </c>
      <c r="G28" s="47">
        <v>1</v>
      </c>
      <c r="H28" s="68">
        <v>1</v>
      </c>
      <c r="I28" s="68">
        <v>1</v>
      </c>
      <c r="J28" s="44">
        <f t="shared" si="0"/>
        <v>0.75</v>
      </c>
      <c r="K28" s="153">
        <f>+(J28+J29)/2</f>
        <v>0.875</v>
      </c>
      <c r="L28" s="119"/>
      <c r="M28" s="60" t="s">
        <v>195</v>
      </c>
    </row>
    <row r="29" spans="1:13" ht="135" customHeight="1" thickBot="1" x14ac:dyDescent="0.3">
      <c r="A29" s="141"/>
      <c r="B29" s="102" t="s">
        <v>90</v>
      </c>
      <c r="C29" s="24" t="s">
        <v>40</v>
      </c>
      <c r="D29" s="24" t="s">
        <v>86</v>
      </c>
      <c r="E29" s="24" t="s">
        <v>118</v>
      </c>
      <c r="F29" s="26">
        <v>1</v>
      </c>
      <c r="G29" s="52">
        <v>1</v>
      </c>
      <c r="H29" s="73">
        <v>1</v>
      </c>
      <c r="I29" s="73">
        <v>1</v>
      </c>
      <c r="J29" s="44">
        <f t="shared" si="0"/>
        <v>1</v>
      </c>
      <c r="K29" s="154"/>
      <c r="L29" s="121"/>
      <c r="M29" s="60" t="s">
        <v>250</v>
      </c>
    </row>
    <row r="30" spans="1:13" ht="153.94999999999999" customHeight="1" thickBot="1" x14ac:dyDescent="0.3">
      <c r="A30" s="142" t="s">
        <v>157</v>
      </c>
      <c r="B30" s="129" t="s">
        <v>91</v>
      </c>
      <c r="C30" s="28" t="s">
        <v>41</v>
      </c>
      <c r="D30" s="28" t="s">
        <v>158</v>
      </c>
      <c r="E30" s="28" t="s">
        <v>119</v>
      </c>
      <c r="F30" s="22">
        <v>0.83</v>
      </c>
      <c r="G30" s="47">
        <v>1</v>
      </c>
      <c r="H30" s="68">
        <v>1</v>
      </c>
      <c r="I30" s="68">
        <v>1</v>
      </c>
      <c r="J30" s="44">
        <f t="shared" si="0"/>
        <v>0.95750000000000002</v>
      </c>
      <c r="K30" s="153">
        <f>+(J30+J31)/2</f>
        <v>0.95374999999999999</v>
      </c>
      <c r="L30" s="115">
        <f>+(K30+K32)/2</f>
        <v>0.87687500000000007</v>
      </c>
      <c r="M30" s="60" t="s">
        <v>251</v>
      </c>
    </row>
    <row r="31" spans="1:13" ht="96.6" customHeight="1" thickBot="1" x14ac:dyDescent="0.3">
      <c r="A31" s="143"/>
      <c r="B31" s="130"/>
      <c r="C31" s="24" t="s">
        <v>43</v>
      </c>
      <c r="D31" s="24" t="s">
        <v>252</v>
      </c>
      <c r="E31" s="24" t="s">
        <v>120</v>
      </c>
      <c r="F31" s="26">
        <v>0.8</v>
      </c>
      <c r="G31" s="51">
        <v>1</v>
      </c>
      <c r="H31" s="72">
        <v>1</v>
      </c>
      <c r="I31" s="72">
        <v>1</v>
      </c>
      <c r="J31" s="44">
        <f t="shared" si="0"/>
        <v>0.95</v>
      </c>
      <c r="K31" s="154"/>
      <c r="L31" s="116"/>
      <c r="M31" s="60" t="s">
        <v>189</v>
      </c>
    </row>
    <row r="32" spans="1:13" ht="213" customHeight="1" thickBot="1" x14ac:dyDescent="0.3">
      <c r="A32" s="143"/>
      <c r="B32" s="99" t="s">
        <v>253</v>
      </c>
      <c r="C32" s="21" t="s">
        <v>44</v>
      </c>
      <c r="D32" s="21" t="s">
        <v>121</v>
      </c>
      <c r="E32" s="21" t="s">
        <v>118</v>
      </c>
      <c r="F32" s="22">
        <v>0</v>
      </c>
      <c r="G32" s="47">
        <v>1</v>
      </c>
      <c r="H32" s="68">
        <v>1</v>
      </c>
      <c r="I32" s="68">
        <v>0.4</v>
      </c>
      <c r="J32" s="44">
        <f t="shared" si="0"/>
        <v>0.6</v>
      </c>
      <c r="K32" s="95">
        <f>+(J32+J33)/2</f>
        <v>0.8</v>
      </c>
      <c r="L32" s="116"/>
      <c r="M32" s="60" t="s">
        <v>254</v>
      </c>
    </row>
    <row r="33" spans="1:13" ht="181.5" customHeight="1" thickBot="1" x14ac:dyDescent="0.3">
      <c r="A33" s="143"/>
      <c r="B33" s="100"/>
      <c r="C33" s="12" t="s">
        <v>45</v>
      </c>
      <c r="D33" s="12" t="s">
        <v>122</v>
      </c>
      <c r="E33" s="12" t="s">
        <v>118</v>
      </c>
      <c r="F33" s="14">
        <v>1</v>
      </c>
      <c r="G33" s="48">
        <v>1</v>
      </c>
      <c r="H33" s="69" t="s">
        <v>85</v>
      </c>
      <c r="I33" s="69">
        <v>1</v>
      </c>
      <c r="J33" s="44">
        <f>(F33+G33+I33)/3</f>
        <v>1</v>
      </c>
      <c r="K33" s="103"/>
      <c r="L33" s="116"/>
      <c r="M33" s="60" t="s">
        <v>255</v>
      </c>
    </row>
    <row r="34" spans="1:13" ht="94.5" customHeight="1" thickBot="1" x14ac:dyDescent="0.3">
      <c r="A34" s="144"/>
      <c r="B34" s="102"/>
      <c r="C34" s="24" t="s">
        <v>46</v>
      </c>
      <c r="D34" s="24" t="s">
        <v>159</v>
      </c>
      <c r="E34" s="24"/>
      <c r="F34" s="27" t="s">
        <v>85</v>
      </c>
      <c r="G34" s="42" t="s">
        <v>85</v>
      </c>
      <c r="H34" s="150" t="s">
        <v>85</v>
      </c>
      <c r="I34" s="150" t="s">
        <v>85</v>
      </c>
      <c r="J34" s="151">
        <v>0</v>
      </c>
      <c r="K34" s="96"/>
      <c r="L34" s="117"/>
      <c r="M34" s="60" t="s">
        <v>256</v>
      </c>
    </row>
    <row r="35" spans="1:13" ht="104.25" customHeight="1" thickBot="1" x14ac:dyDescent="0.3">
      <c r="A35" s="99" t="s">
        <v>93</v>
      </c>
      <c r="B35" s="99" t="s">
        <v>4</v>
      </c>
      <c r="C35" s="33" t="s">
        <v>47</v>
      </c>
      <c r="D35" s="33" t="s">
        <v>123</v>
      </c>
      <c r="E35" s="33" t="s">
        <v>118</v>
      </c>
      <c r="F35" s="36">
        <v>1</v>
      </c>
      <c r="G35" s="48">
        <v>0.98</v>
      </c>
      <c r="H35" s="69">
        <v>1</v>
      </c>
      <c r="I35" s="69">
        <v>1</v>
      </c>
      <c r="J35" s="64">
        <f t="shared" si="0"/>
        <v>0.995</v>
      </c>
      <c r="K35" s="95">
        <f>+(J35+J36+J37+J38)/4</f>
        <v>0.73708333333333342</v>
      </c>
      <c r="L35" s="104">
        <f>+(K35+K39+K45)/3</f>
        <v>0.83648888888888884</v>
      </c>
      <c r="M35" s="60" t="s">
        <v>190</v>
      </c>
    </row>
    <row r="36" spans="1:13" ht="99" customHeight="1" thickBot="1" x14ac:dyDescent="0.3">
      <c r="A36" s="100"/>
      <c r="B36" s="100"/>
      <c r="C36" s="7" t="s">
        <v>48</v>
      </c>
      <c r="D36" s="34"/>
      <c r="E36" s="7" t="s">
        <v>160</v>
      </c>
      <c r="F36" s="35">
        <v>0.75</v>
      </c>
      <c r="G36" s="48">
        <v>1</v>
      </c>
      <c r="H36" s="69" t="s">
        <v>85</v>
      </c>
      <c r="I36" s="69" t="s">
        <v>85</v>
      </c>
      <c r="J36" s="44">
        <f>(F36+G36)/2</f>
        <v>0.875</v>
      </c>
      <c r="K36" s="103"/>
      <c r="L36" s="107"/>
      <c r="M36" s="60" t="s">
        <v>191</v>
      </c>
    </row>
    <row r="37" spans="1:13" ht="171.75" customHeight="1" thickBot="1" x14ac:dyDescent="0.3">
      <c r="A37" s="100"/>
      <c r="B37" s="100"/>
      <c r="C37" s="7" t="s">
        <v>49</v>
      </c>
      <c r="D37" s="7" t="s">
        <v>161</v>
      </c>
      <c r="E37" s="7" t="s">
        <v>118</v>
      </c>
      <c r="F37" s="35">
        <v>1</v>
      </c>
      <c r="G37" s="48">
        <v>0.98</v>
      </c>
      <c r="H37" s="69">
        <v>1</v>
      </c>
      <c r="I37" s="69">
        <v>0</v>
      </c>
      <c r="J37" s="44">
        <f t="shared" si="0"/>
        <v>0.745</v>
      </c>
      <c r="K37" s="103"/>
      <c r="L37" s="107"/>
      <c r="M37" s="60" t="s">
        <v>213</v>
      </c>
    </row>
    <row r="38" spans="1:13" ht="152.25" customHeight="1" thickBot="1" x14ac:dyDescent="0.3">
      <c r="A38" s="100"/>
      <c r="B38" s="102"/>
      <c r="C38" s="30" t="s">
        <v>50</v>
      </c>
      <c r="D38" s="37"/>
      <c r="E38" s="30" t="s">
        <v>118</v>
      </c>
      <c r="F38" s="38">
        <v>0</v>
      </c>
      <c r="G38" s="48">
        <v>1</v>
      </c>
      <c r="H38" s="69" t="s">
        <v>85</v>
      </c>
      <c r="I38" s="69">
        <v>0</v>
      </c>
      <c r="J38" s="44">
        <f>+(F38+G38+I38)/3</f>
        <v>0.33333333333333331</v>
      </c>
      <c r="K38" s="96"/>
      <c r="L38" s="107"/>
      <c r="M38" s="60" t="s">
        <v>214</v>
      </c>
    </row>
    <row r="39" spans="1:13" ht="99" customHeight="1" thickBot="1" x14ac:dyDescent="0.3">
      <c r="A39" s="100"/>
      <c r="B39" s="99" t="s">
        <v>162</v>
      </c>
      <c r="C39" s="21" t="s">
        <v>51</v>
      </c>
      <c r="D39" s="21" t="s">
        <v>124</v>
      </c>
      <c r="E39" s="21" t="s">
        <v>118</v>
      </c>
      <c r="F39" s="22">
        <v>1</v>
      </c>
      <c r="G39" s="47">
        <v>1</v>
      </c>
      <c r="H39" s="68">
        <v>1</v>
      </c>
      <c r="I39" s="68">
        <v>1</v>
      </c>
      <c r="J39" s="44">
        <f t="shared" si="0"/>
        <v>1</v>
      </c>
      <c r="K39" s="92">
        <f>+(J39+J40+J41+J42+J43)/5</f>
        <v>0.88849999999999996</v>
      </c>
      <c r="L39" s="107"/>
      <c r="M39" s="152" t="s">
        <v>215</v>
      </c>
    </row>
    <row r="40" spans="1:13" ht="79.5" customHeight="1" thickBot="1" x14ac:dyDescent="0.3">
      <c r="A40" s="101"/>
      <c r="B40" s="100"/>
      <c r="C40" s="12" t="s">
        <v>52</v>
      </c>
      <c r="D40" s="12" t="s">
        <v>124</v>
      </c>
      <c r="E40" s="12" t="s">
        <v>118</v>
      </c>
      <c r="F40" s="14">
        <v>1</v>
      </c>
      <c r="G40" s="48">
        <v>1</v>
      </c>
      <c r="H40" s="69">
        <v>1</v>
      </c>
      <c r="I40" s="69">
        <v>1</v>
      </c>
      <c r="J40" s="44">
        <f t="shared" si="0"/>
        <v>1</v>
      </c>
      <c r="K40" s="93"/>
      <c r="L40" s="107"/>
      <c r="M40" s="152" t="s">
        <v>215</v>
      </c>
    </row>
    <row r="41" spans="1:13" ht="98.45" customHeight="1" thickBot="1" x14ac:dyDescent="0.3">
      <c r="A41" s="99"/>
      <c r="B41" s="100"/>
      <c r="C41" s="12" t="s">
        <v>53</v>
      </c>
      <c r="D41" s="12" t="s">
        <v>86</v>
      </c>
      <c r="E41" s="12" t="s">
        <v>118</v>
      </c>
      <c r="F41" s="14">
        <v>0</v>
      </c>
      <c r="G41" s="48">
        <v>0.5</v>
      </c>
      <c r="H41" s="69" t="s">
        <v>85</v>
      </c>
      <c r="I41" s="69">
        <v>1</v>
      </c>
      <c r="J41" s="44">
        <f>+(F41+G41+I41)/3</f>
        <v>0.5</v>
      </c>
      <c r="K41" s="93"/>
      <c r="L41" s="107"/>
      <c r="M41" s="60" t="s">
        <v>192</v>
      </c>
    </row>
    <row r="42" spans="1:13" ht="79.5" thickBot="1" x14ac:dyDescent="0.3">
      <c r="A42" s="100"/>
      <c r="B42" s="100"/>
      <c r="C42" s="12" t="s">
        <v>54</v>
      </c>
      <c r="D42" s="12" t="s">
        <v>163</v>
      </c>
      <c r="E42" s="12" t="s">
        <v>118</v>
      </c>
      <c r="F42" s="14">
        <v>1</v>
      </c>
      <c r="G42" s="48">
        <v>1</v>
      </c>
      <c r="H42" s="69">
        <v>1</v>
      </c>
      <c r="I42" s="69">
        <v>1</v>
      </c>
      <c r="J42" s="44">
        <f t="shared" si="0"/>
        <v>1</v>
      </c>
      <c r="K42" s="93"/>
      <c r="L42" s="107"/>
      <c r="M42" s="152" t="s">
        <v>216</v>
      </c>
    </row>
    <row r="43" spans="1:13" ht="87" customHeight="1" thickBot="1" x14ac:dyDescent="0.3">
      <c r="A43" s="100"/>
      <c r="B43" s="100"/>
      <c r="C43" s="12" t="s">
        <v>55</v>
      </c>
      <c r="D43" s="12" t="s">
        <v>125</v>
      </c>
      <c r="E43" s="12" t="s">
        <v>118</v>
      </c>
      <c r="F43" s="14">
        <v>0.77</v>
      </c>
      <c r="G43" s="48">
        <v>1</v>
      </c>
      <c r="H43" s="69">
        <v>1</v>
      </c>
      <c r="I43" s="69">
        <v>1</v>
      </c>
      <c r="J43" s="44">
        <f t="shared" si="0"/>
        <v>0.9425</v>
      </c>
      <c r="K43" s="93"/>
      <c r="L43" s="107"/>
      <c r="M43" s="152" t="s">
        <v>217</v>
      </c>
    </row>
    <row r="44" spans="1:13" ht="170.1" customHeight="1" thickBot="1" x14ac:dyDescent="0.3">
      <c r="A44" s="100"/>
      <c r="B44" s="102"/>
      <c r="C44" s="24" t="s">
        <v>56</v>
      </c>
      <c r="D44" s="25"/>
      <c r="E44" s="24" t="s">
        <v>118</v>
      </c>
      <c r="F44" s="26">
        <v>1</v>
      </c>
      <c r="G44" s="53">
        <v>0.25</v>
      </c>
      <c r="H44" s="74" t="s">
        <v>85</v>
      </c>
      <c r="I44" s="74"/>
      <c r="J44" s="44" t="s">
        <v>85</v>
      </c>
      <c r="K44" s="94"/>
      <c r="L44" s="107"/>
      <c r="M44" s="60" t="s">
        <v>218</v>
      </c>
    </row>
    <row r="45" spans="1:13" ht="79.5" thickBot="1" x14ac:dyDescent="0.3">
      <c r="A45" s="100"/>
      <c r="B45" s="99" t="s">
        <v>164</v>
      </c>
      <c r="C45" s="28" t="s">
        <v>57</v>
      </c>
      <c r="D45" s="28" t="s">
        <v>126</v>
      </c>
      <c r="E45" s="28" t="s">
        <v>118</v>
      </c>
      <c r="F45" s="22">
        <v>0.93</v>
      </c>
      <c r="G45" s="54">
        <v>0.83799999999999997</v>
      </c>
      <c r="H45" s="75">
        <v>0.87119999999999997</v>
      </c>
      <c r="I45" s="84">
        <v>0.82299999999999995</v>
      </c>
      <c r="J45" s="44">
        <f t="shared" si="0"/>
        <v>0.86554999999999993</v>
      </c>
      <c r="K45" s="126">
        <f>+(J45+J46+J47+J48+J49+J50)/6</f>
        <v>0.88388333333333335</v>
      </c>
      <c r="L45" s="107"/>
      <c r="M45" s="60" t="s">
        <v>219</v>
      </c>
    </row>
    <row r="46" spans="1:13" ht="126.75" thickBot="1" x14ac:dyDescent="0.3">
      <c r="A46" s="101"/>
      <c r="B46" s="100"/>
      <c r="C46" s="10" t="s">
        <v>58</v>
      </c>
      <c r="D46" s="10" t="s">
        <v>87</v>
      </c>
      <c r="E46" s="10" t="s">
        <v>118</v>
      </c>
      <c r="F46" s="14">
        <v>1</v>
      </c>
      <c r="G46" s="48">
        <v>1</v>
      </c>
      <c r="H46" s="76">
        <v>1</v>
      </c>
      <c r="I46" s="85">
        <v>0.9</v>
      </c>
      <c r="J46" s="44">
        <f t="shared" si="0"/>
        <v>0.97499999999999998</v>
      </c>
      <c r="K46" s="127"/>
      <c r="L46" s="107"/>
      <c r="M46" s="60" t="s">
        <v>219</v>
      </c>
    </row>
    <row r="47" spans="1:13" ht="126.75" thickBot="1" x14ac:dyDescent="0.3">
      <c r="A47" s="99"/>
      <c r="B47" s="100"/>
      <c r="C47" s="10" t="s">
        <v>80</v>
      </c>
      <c r="D47" s="10" t="s">
        <v>127</v>
      </c>
      <c r="E47" s="10" t="s">
        <v>175</v>
      </c>
      <c r="F47" s="11" t="s">
        <v>85</v>
      </c>
      <c r="G47" s="48">
        <v>1</v>
      </c>
      <c r="H47" s="76">
        <v>1</v>
      </c>
      <c r="I47" s="85">
        <v>1</v>
      </c>
      <c r="J47" s="44">
        <v>1</v>
      </c>
      <c r="K47" s="127"/>
      <c r="L47" s="107"/>
      <c r="M47" s="60" t="s">
        <v>220</v>
      </c>
    </row>
    <row r="48" spans="1:13" ht="114.75" customHeight="1" thickBot="1" x14ac:dyDescent="0.3">
      <c r="A48" s="100"/>
      <c r="B48" s="100"/>
      <c r="C48" s="10" t="s">
        <v>81</v>
      </c>
      <c r="D48" s="10" t="s">
        <v>128</v>
      </c>
      <c r="E48" s="10" t="s">
        <v>118</v>
      </c>
      <c r="F48" s="14">
        <v>0.93</v>
      </c>
      <c r="G48" s="55">
        <v>0.84499999999999997</v>
      </c>
      <c r="H48" s="76">
        <v>0.85199999999999998</v>
      </c>
      <c r="I48" s="85">
        <v>0.81299999999999994</v>
      </c>
      <c r="J48" s="44">
        <f t="shared" si="0"/>
        <v>0.85999999999999988</v>
      </c>
      <c r="K48" s="127"/>
      <c r="L48" s="107"/>
      <c r="M48" s="60" t="s">
        <v>219</v>
      </c>
    </row>
    <row r="49" spans="1:13" ht="95.25" thickBot="1" x14ac:dyDescent="0.3">
      <c r="A49" s="100"/>
      <c r="B49" s="100"/>
      <c r="C49" s="10" t="s">
        <v>59</v>
      </c>
      <c r="D49" s="10" t="s">
        <v>165</v>
      </c>
      <c r="E49" s="10" t="s">
        <v>118</v>
      </c>
      <c r="F49" s="14">
        <v>0.91</v>
      </c>
      <c r="G49" s="56">
        <v>0.84799999999999998</v>
      </c>
      <c r="H49" s="77">
        <v>0.86599999999999999</v>
      </c>
      <c r="I49" s="86">
        <v>0.76</v>
      </c>
      <c r="J49" s="44">
        <f t="shared" si="0"/>
        <v>0.84600000000000009</v>
      </c>
      <c r="K49" s="127"/>
      <c r="L49" s="107"/>
      <c r="M49" s="60" t="s">
        <v>219</v>
      </c>
    </row>
    <row r="50" spans="1:13" ht="117" customHeight="1" thickBot="1" x14ac:dyDescent="0.3">
      <c r="A50" s="100"/>
      <c r="B50" s="102"/>
      <c r="C50" s="31" t="s">
        <v>60</v>
      </c>
      <c r="D50" s="31"/>
      <c r="E50" s="31" t="s">
        <v>118</v>
      </c>
      <c r="F50" s="26">
        <v>0.4</v>
      </c>
      <c r="G50" s="57">
        <v>0.78700000000000003</v>
      </c>
      <c r="H50" s="78">
        <v>1</v>
      </c>
      <c r="I50" s="87">
        <v>0.84</v>
      </c>
      <c r="J50" s="44">
        <f t="shared" si="0"/>
        <v>0.75675000000000003</v>
      </c>
      <c r="K50" s="128"/>
      <c r="L50" s="108"/>
      <c r="M50" s="60" t="s">
        <v>221</v>
      </c>
    </row>
    <row r="51" spans="1:13" ht="96.75" customHeight="1" thickBot="1" x14ac:dyDescent="0.3">
      <c r="A51" s="99" t="s">
        <v>94</v>
      </c>
      <c r="B51" s="99" t="s">
        <v>166</v>
      </c>
      <c r="C51" s="21" t="s">
        <v>61</v>
      </c>
      <c r="D51" s="21" t="s">
        <v>129</v>
      </c>
      <c r="E51" s="21"/>
      <c r="F51" s="23" t="s">
        <v>85</v>
      </c>
      <c r="G51" s="58" t="s">
        <v>85</v>
      </c>
      <c r="H51" s="79" t="s">
        <v>85</v>
      </c>
      <c r="I51" s="88"/>
      <c r="J51" s="44">
        <v>0</v>
      </c>
      <c r="K51" s="162">
        <f>+(J52+J53+J54+J55+J56+J57)/6</f>
        <v>0.86166666666666669</v>
      </c>
      <c r="L51" s="104">
        <f>+(K51+K58+K61)/3</f>
        <v>0.89833333333333343</v>
      </c>
      <c r="M51" s="149" t="s">
        <v>193</v>
      </c>
    </row>
    <row r="52" spans="1:13" ht="63.75" thickBot="1" x14ac:dyDescent="0.3">
      <c r="A52" s="100"/>
      <c r="B52" s="100"/>
      <c r="C52" s="12" t="s">
        <v>62</v>
      </c>
      <c r="D52" s="12"/>
      <c r="E52" s="12"/>
      <c r="F52" s="11" t="s">
        <v>85</v>
      </c>
      <c r="G52" s="59" t="s">
        <v>85</v>
      </c>
      <c r="H52" s="76">
        <v>1</v>
      </c>
      <c r="I52" s="85">
        <v>1</v>
      </c>
      <c r="J52" s="44">
        <v>1</v>
      </c>
      <c r="K52" s="163"/>
      <c r="L52" s="105"/>
      <c r="M52" s="60" t="s">
        <v>222</v>
      </c>
    </row>
    <row r="53" spans="1:13" ht="79.5" thickBot="1" x14ac:dyDescent="0.3">
      <c r="A53" s="100"/>
      <c r="B53" s="100"/>
      <c r="C53" s="12" t="s">
        <v>63</v>
      </c>
      <c r="D53" s="12" t="s">
        <v>130</v>
      </c>
      <c r="E53" s="12" t="s">
        <v>131</v>
      </c>
      <c r="F53" s="14">
        <v>1</v>
      </c>
      <c r="G53" s="48">
        <v>1</v>
      </c>
      <c r="H53" s="76">
        <v>1</v>
      </c>
      <c r="I53" s="85">
        <v>1</v>
      </c>
      <c r="J53" s="44">
        <f t="shared" si="0"/>
        <v>1</v>
      </c>
      <c r="K53" s="163"/>
      <c r="L53" s="105"/>
      <c r="M53" s="60" t="s">
        <v>223</v>
      </c>
    </row>
    <row r="54" spans="1:13" ht="79.5" thickBot="1" x14ac:dyDescent="0.3">
      <c r="A54" s="100"/>
      <c r="B54" s="100"/>
      <c r="C54" s="12" t="s">
        <v>64</v>
      </c>
      <c r="D54" s="12" t="s">
        <v>132</v>
      </c>
      <c r="E54" s="12" t="s">
        <v>118</v>
      </c>
      <c r="F54" s="14">
        <v>1</v>
      </c>
      <c r="G54" s="48">
        <v>0.33</v>
      </c>
      <c r="H54" s="76">
        <v>1</v>
      </c>
      <c r="I54" s="85">
        <v>0.9</v>
      </c>
      <c r="J54" s="44">
        <f t="shared" si="0"/>
        <v>0.8075</v>
      </c>
      <c r="K54" s="163"/>
      <c r="L54" s="105"/>
      <c r="M54" s="60" t="s">
        <v>224</v>
      </c>
    </row>
    <row r="55" spans="1:13" ht="90" customHeight="1" thickBot="1" x14ac:dyDescent="0.3">
      <c r="A55" s="100"/>
      <c r="B55" s="100"/>
      <c r="C55" s="12" t="s">
        <v>65</v>
      </c>
      <c r="D55" s="12" t="s">
        <v>86</v>
      </c>
      <c r="E55" s="12" t="s">
        <v>118</v>
      </c>
      <c r="F55" s="14">
        <v>0</v>
      </c>
      <c r="G55" s="48">
        <v>1</v>
      </c>
      <c r="H55" s="76">
        <v>1</v>
      </c>
      <c r="I55" s="85">
        <v>1</v>
      </c>
      <c r="J55" s="44">
        <f t="shared" si="0"/>
        <v>0.75</v>
      </c>
      <c r="K55" s="163"/>
      <c r="L55" s="105"/>
      <c r="M55" s="60" t="s">
        <v>225</v>
      </c>
    </row>
    <row r="56" spans="1:13" ht="63.75" thickBot="1" x14ac:dyDescent="0.3">
      <c r="A56" s="100"/>
      <c r="B56" s="100"/>
      <c r="C56" s="12" t="s">
        <v>66</v>
      </c>
      <c r="D56" s="12" t="s">
        <v>86</v>
      </c>
      <c r="E56" s="12" t="s">
        <v>118</v>
      </c>
      <c r="F56" s="14">
        <v>0</v>
      </c>
      <c r="G56" s="48">
        <v>1</v>
      </c>
      <c r="H56" s="76">
        <v>1</v>
      </c>
      <c r="I56" s="85">
        <v>1</v>
      </c>
      <c r="J56" s="44">
        <f t="shared" si="0"/>
        <v>0.75</v>
      </c>
      <c r="K56" s="163"/>
      <c r="L56" s="105"/>
      <c r="M56" s="60" t="s">
        <v>194</v>
      </c>
    </row>
    <row r="57" spans="1:13" ht="114" customHeight="1" thickBot="1" x14ac:dyDescent="0.3">
      <c r="A57" s="102"/>
      <c r="B57" s="102"/>
      <c r="C57" s="24" t="s">
        <v>67</v>
      </c>
      <c r="D57" s="24" t="s">
        <v>133</v>
      </c>
      <c r="E57" s="24" t="s">
        <v>118</v>
      </c>
      <c r="F57" s="26">
        <v>0.74</v>
      </c>
      <c r="G57" s="51">
        <v>0.91</v>
      </c>
      <c r="H57" s="80">
        <v>0.8</v>
      </c>
      <c r="I57" s="158">
        <v>1</v>
      </c>
      <c r="J57" s="151">
        <f t="shared" si="0"/>
        <v>0.86250000000000004</v>
      </c>
      <c r="K57" s="164"/>
      <c r="L57" s="105"/>
      <c r="M57" s="60" t="s">
        <v>226</v>
      </c>
    </row>
    <row r="58" spans="1:13" ht="84" customHeight="1" thickBot="1" x14ac:dyDescent="0.3">
      <c r="A58" s="99"/>
      <c r="B58" s="100" t="s">
        <v>167</v>
      </c>
      <c r="C58" s="155" t="s">
        <v>68</v>
      </c>
      <c r="D58" s="155" t="s">
        <v>134</v>
      </c>
      <c r="E58" s="155" t="s">
        <v>118</v>
      </c>
      <c r="F58" s="63">
        <v>0</v>
      </c>
      <c r="G58" s="156">
        <v>1</v>
      </c>
      <c r="H58" s="157">
        <v>1</v>
      </c>
      <c r="I58" s="89">
        <v>1</v>
      </c>
      <c r="J58" s="64">
        <f t="shared" si="0"/>
        <v>0.75</v>
      </c>
      <c r="K58" s="159">
        <f>+(J58+J59+J60)/3</f>
        <v>0.83333333333333337</v>
      </c>
      <c r="L58" s="105"/>
      <c r="M58" s="60" t="s">
        <v>227</v>
      </c>
    </row>
    <row r="59" spans="1:13" ht="126" customHeight="1" thickBot="1" x14ac:dyDescent="0.3">
      <c r="A59" s="100"/>
      <c r="B59" s="100"/>
      <c r="C59" s="12" t="s">
        <v>69</v>
      </c>
      <c r="D59" s="12" t="s">
        <v>135</v>
      </c>
      <c r="E59" s="12" t="s">
        <v>118</v>
      </c>
      <c r="F59" s="14">
        <v>1</v>
      </c>
      <c r="G59" s="48">
        <v>1</v>
      </c>
      <c r="H59" s="81">
        <v>1</v>
      </c>
      <c r="I59" s="90">
        <v>1</v>
      </c>
      <c r="J59" s="44">
        <f t="shared" si="0"/>
        <v>1</v>
      </c>
      <c r="K59" s="160"/>
      <c r="L59" s="105"/>
      <c r="M59" s="60" t="s">
        <v>228</v>
      </c>
    </row>
    <row r="60" spans="1:13" ht="79.5" thickBot="1" x14ac:dyDescent="0.3">
      <c r="A60" s="100"/>
      <c r="B60" s="102"/>
      <c r="C60" s="24" t="s">
        <v>70</v>
      </c>
      <c r="D60" s="24" t="s">
        <v>136</v>
      </c>
      <c r="E60" s="24" t="s">
        <v>118</v>
      </c>
      <c r="F60" s="26">
        <v>1</v>
      </c>
      <c r="G60" s="51">
        <v>0</v>
      </c>
      <c r="H60" s="76">
        <v>1</v>
      </c>
      <c r="I60" s="85">
        <v>1</v>
      </c>
      <c r="J60" s="44">
        <f t="shared" si="0"/>
        <v>0.75</v>
      </c>
      <c r="K60" s="161"/>
      <c r="L60" s="105"/>
      <c r="M60" s="60" t="s">
        <v>229</v>
      </c>
    </row>
    <row r="61" spans="1:13" ht="74.25" customHeight="1" thickBot="1" x14ac:dyDescent="0.3">
      <c r="A61" s="100"/>
      <c r="B61" s="109" t="s">
        <v>5</v>
      </c>
      <c r="C61" s="39" t="s">
        <v>71</v>
      </c>
      <c r="D61" s="28" t="s">
        <v>138</v>
      </c>
      <c r="E61" s="28" t="s">
        <v>139</v>
      </c>
      <c r="F61" s="22">
        <v>1</v>
      </c>
      <c r="G61" s="47">
        <v>1</v>
      </c>
      <c r="H61" s="80">
        <v>1</v>
      </c>
      <c r="I61" s="89">
        <v>1</v>
      </c>
      <c r="J61" s="44">
        <f t="shared" si="0"/>
        <v>1</v>
      </c>
      <c r="K61" s="112">
        <f>(J61+J62+J63)/3</f>
        <v>1</v>
      </c>
      <c r="L61" s="105"/>
      <c r="M61" s="60" t="s">
        <v>230</v>
      </c>
    </row>
    <row r="62" spans="1:13" ht="47.25" customHeight="1" thickBot="1" x14ac:dyDescent="0.3">
      <c r="A62" s="100"/>
      <c r="B62" s="110"/>
      <c r="C62" s="40" t="s">
        <v>72</v>
      </c>
      <c r="D62" s="12" t="s">
        <v>168</v>
      </c>
      <c r="E62" s="12" t="s">
        <v>169</v>
      </c>
      <c r="F62" s="14">
        <v>1</v>
      </c>
      <c r="G62" s="48">
        <v>1</v>
      </c>
      <c r="H62" s="81">
        <v>1</v>
      </c>
      <c r="I62" s="90">
        <v>1</v>
      </c>
      <c r="J62" s="44">
        <f t="shared" si="0"/>
        <v>1</v>
      </c>
      <c r="K62" s="113"/>
      <c r="L62" s="105"/>
      <c r="M62" s="60" t="s">
        <v>231</v>
      </c>
    </row>
    <row r="63" spans="1:13" ht="79.5" customHeight="1" thickBot="1" x14ac:dyDescent="0.3">
      <c r="A63" s="100"/>
      <c r="B63" s="111"/>
      <c r="C63" s="41" t="s">
        <v>73</v>
      </c>
      <c r="D63" s="24" t="s">
        <v>170</v>
      </c>
      <c r="E63" s="24" t="s">
        <v>137</v>
      </c>
      <c r="F63" s="26">
        <v>1</v>
      </c>
      <c r="G63" s="51">
        <v>1</v>
      </c>
      <c r="H63" s="76">
        <v>1</v>
      </c>
      <c r="I63" s="85">
        <v>1</v>
      </c>
      <c r="J63" s="44">
        <f t="shared" si="0"/>
        <v>1</v>
      </c>
      <c r="K63" s="114"/>
      <c r="L63" s="106"/>
      <c r="M63" s="60" t="s">
        <v>196</v>
      </c>
    </row>
    <row r="64" spans="1:13" ht="15.75" customHeight="1" thickBot="1" x14ac:dyDescent="0.3">
      <c r="D64" s="5"/>
      <c r="E64" s="5"/>
      <c r="H64" s="82" t="s">
        <v>3</v>
      </c>
      <c r="I64" s="91"/>
      <c r="L64" s="133">
        <f>+(L5+L30+L35+L51)/4</f>
        <v>0.85384246031746036</v>
      </c>
    </row>
    <row r="65" spans="4:12" ht="15.75" customHeight="1" x14ac:dyDescent="0.25">
      <c r="D65" s="5"/>
      <c r="E65" s="5"/>
      <c r="L65" s="134"/>
    </row>
    <row r="66" spans="4:12" ht="16.5" customHeight="1" thickBot="1" x14ac:dyDescent="0.3">
      <c r="L66" s="135"/>
    </row>
  </sheetData>
  <mergeCells count="44">
    <mergeCell ref="A1:L1"/>
    <mergeCell ref="L64:L66"/>
    <mergeCell ref="B35:B38"/>
    <mergeCell ref="B39:B44"/>
    <mergeCell ref="B45:B50"/>
    <mergeCell ref="B5:B11"/>
    <mergeCell ref="B51:B57"/>
    <mergeCell ref="A5:A29"/>
    <mergeCell ref="A30:A34"/>
    <mergeCell ref="B17:B20"/>
    <mergeCell ref="B21:B22"/>
    <mergeCell ref="B23:B25"/>
    <mergeCell ref="B26:B27"/>
    <mergeCell ref="K30:K31"/>
    <mergeCell ref="K32:K34"/>
    <mergeCell ref="B32:B34"/>
    <mergeCell ref="M21:M22"/>
    <mergeCell ref="K39:K44"/>
    <mergeCell ref="K61:K63"/>
    <mergeCell ref="L30:L34"/>
    <mergeCell ref="B28:B29"/>
    <mergeCell ref="L5:L29"/>
    <mergeCell ref="B12:B16"/>
    <mergeCell ref="B58:B60"/>
    <mergeCell ref="K5:K11"/>
    <mergeCell ref="K12:K16"/>
    <mergeCell ref="K17:K20"/>
    <mergeCell ref="K21:K22"/>
    <mergeCell ref="K45:K50"/>
    <mergeCell ref="K51:K57"/>
    <mergeCell ref="K58:K60"/>
    <mergeCell ref="B30:B31"/>
    <mergeCell ref="K23:K25"/>
    <mergeCell ref="K26:K27"/>
    <mergeCell ref="A58:A63"/>
    <mergeCell ref="A35:A40"/>
    <mergeCell ref="A41:A46"/>
    <mergeCell ref="A47:A50"/>
    <mergeCell ref="A51:A57"/>
    <mergeCell ref="K35:K38"/>
    <mergeCell ref="L51:L63"/>
    <mergeCell ref="L35:L50"/>
    <mergeCell ref="B61:B63"/>
    <mergeCell ref="K28:K29"/>
  </mergeCells>
  <printOptions horizontalCentered="1" verticalCentered="1"/>
  <pageMargins left="0" right="0" top="0.39370078740157483" bottom="0.39370078740157483" header="0.51181102362204722" footer="0.51181102362204722"/>
  <pageSetup scale="60"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81"/>
  <sheetViews>
    <sheetView topLeftCell="A50" workbookViewId="0">
      <selection activeCell="B58" sqref="B58:C81"/>
    </sheetView>
  </sheetViews>
  <sheetFormatPr baseColWidth="10" defaultRowHeight="15.75" x14ac:dyDescent="0.25"/>
  <cols>
    <col min="2" max="2" width="93.375" customWidth="1"/>
    <col min="3" max="3" width="13.875" customWidth="1"/>
  </cols>
  <sheetData>
    <row r="3" spans="2:3" ht="63" x14ac:dyDescent="0.25">
      <c r="B3" s="1" t="s">
        <v>6</v>
      </c>
      <c r="C3" s="66" t="s">
        <v>211</v>
      </c>
    </row>
    <row r="4" spans="2:3" x14ac:dyDescent="0.25">
      <c r="B4" s="2" t="s">
        <v>7</v>
      </c>
      <c r="C4" s="3"/>
    </row>
    <row r="5" spans="2:3" x14ac:dyDescent="0.25">
      <c r="B5" s="3" t="s">
        <v>8</v>
      </c>
      <c r="C5" s="187">
        <f>+'Cumplimiento General'!J5</f>
        <v>1</v>
      </c>
    </row>
    <row r="6" spans="2:3" x14ac:dyDescent="0.25">
      <c r="B6" s="3" t="s">
        <v>9</v>
      </c>
      <c r="C6" s="187">
        <v>0</v>
      </c>
    </row>
    <row r="7" spans="2:3" x14ac:dyDescent="0.25">
      <c r="B7" s="3" t="s">
        <v>10</v>
      </c>
      <c r="C7" s="187">
        <v>1</v>
      </c>
    </row>
    <row r="8" spans="2:3" x14ac:dyDescent="0.25">
      <c r="B8" s="3" t="s">
        <v>11</v>
      </c>
      <c r="C8" s="187">
        <v>1</v>
      </c>
    </row>
    <row r="9" spans="2:3" x14ac:dyDescent="0.25">
      <c r="B9" s="3" t="s">
        <v>12</v>
      </c>
      <c r="C9" s="187">
        <v>0.9375</v>
      </c>
    </row>
    <row r="10" spans="2:3" x14ac:dyDescent="0.25">
      <c r="B10" s="3" t="s">
        <v>13</v>
      </c>
      <c r="C10" s="187">
        <v>0.17499999999999999</v>
      </c>
    </row>
    <row r="11" spans="2:3" x14ac:dyDescent="0.25">
      <c r="B11" s="3" t="s">
        <v>14</v>
      </c>
      <c r="C11" s="187">
        <v>0.4375</v>
      </c>
    </row>
    <row r="12" spans="2:3" x14ac:dyDescent="0.25">
      <c r="B12" s="4" t="s">
        <v>15</v>
      </c>
      <c r="C12" s="187"/>
    </row>
    <row r="13" spans="2:3" x14ac:dyDescent="0.25">
      <c r="B13" s="3" t="s">
        <v>16</v>
      </c>
      <c r="C13" s="187">
        <v>1</v>
      </c>
    </row>
    <row r="14" spans="2:3" x14ac:dyDescent="0.25">
      <c r="B14" s="3" t="s">
        <v>17</v>
      </c>
      <c r="C14" s="187">
        <v>0.91500000000000004</v>
      </c>
    </row>
    <row r="15" spans="2:3" x14ac:dyDescent="0.25">
      <c r="B15" s="3" t="s">
        <v>18</v>
      </c>
      <c r="C15" s="187">
        <v>0.60749999999999993</v>
      </c>
    </row>
    <row r="16" spans="2:3" x14ac:dyDescent="0.25">
      <c r="B16" s="3" t="s">
        <v>19</v>
      </c>
      <c r="C16" s="187">
        <v>0.6</v>
      </c>
    </row>
    <row r="17" spans="2:3" x14ac:dyDescent="0.25">
      <c r="B17" s="3" t="s">
        <v>20</v>
      </c>
      <c r="C17" s="187">
        <v>0.90500000000000003</v>
      </c>
    </row>
    <row r="18" spans="2:3" x14ac:dyDescent="0.25">
      <c r="B18" s="4" t="s">
        <v>21</v>
      </c>
      <c r="C18" s="187"/>
    </row>
    <row r="19" spans="2:3" x14ac:dyDescent="0.25">
      <c r="B19" s="3" t="s">
        <v>22</v>
      </c>
      <c r="C19" s="187">
        <v>0.375</v>
      </c>
    </row>
    <row r="20" spans="2:3" x14ac:dyDescent="0.25">
      <c r="B20" s="3" t="s">
        <v>23</v>
      </c>
      <c r="C20" s="187">
        <v>0.95750000000000002</v>
      </c>
    </row>
    <row r="21" spans="2:3" x14ac:dyDescent="0.25">
      <c r="B21" s="3" t="s">
        <v>24</v>
      </c>
      <c r="C21" s="187">
        <v>0.75</v>
      </c>
    </row>
    <row r="22" spans="2:3" x14ac:dyDescent="0.25">
      <c r="B22" s="3" t="s">
        <v>25</v>
      </c>
      <c r="C22" s="187">
        <v>0.875</v>
      </c>
    </row>
    <row r="23" spans="2:3" x14ac:dyDescent="0.25">
      <c r="B23" s="4" t="s">
        <v>26</v>
      </c>
      <c r="C23" s="3"/>
    </row>
    <row r="24" spans="2:3" x14ac:dyDescent="0.25">
      <c r="B24" s="3" t="s">
        <v>27</v>
      </c>
      <c r="C24" s="188" t="s">
        <v>85</v>
      </c>
    </row>
    <row r="25" spans="2:3" x14ac:dyDescent="0.25">
      <c r="B25" s="3" t="s">
        <v>28</v>
      </c>
      <c r="C25" s="189">
        <v>0.75</v>
      </c>
    </row>
    <row r="26" spans="2:3" x14ac:dyDescent="0.25">
      <c r="B26" s="3" t="s">
        <v>29</v>
      </c>
      <c r="C26" s="189">
        <v>0.75</v>
      </c>
    </row>
    <row r="27" spans="2:3" x14ac:dyDescent="0.25">
      <c r="B27" s="3" t="s">
        <v>30</v>
      </c>
      <c r="C27" s="188" t="s">
        <v>85</v>
      </c>
    </row>
    <row r="28" spans="2:3" x14ac:dyDescent="0.25">
      <c r="B28" s="4" t="s">
        <v>31</v>
      </c>
      <c r="C28" s="3"/>
    </row>
    <row r="29" spans="2:3" ht="31.5" x14ac:dyDescent="0.25">
      <c r="B29" s="65" t="s">
        <v>32</v>
      </c>
      <c r="C29" s="187">
        <v>0.53749999999999998</v>
      </c>
    </row>
    <row r="30" spans="2:3" x14ac:dyDescent="0.25">
      <c r="B30" s="3" t="s">
        <v>33</v>
      </c>
      <c r="C30" s="187">
        <v>1</v>
      </c>
    </row>
    <row r="31" spans="2:3" x14ac:dyDescent="0.25">
      <c r="B31" s="3" t="s">
        <v>34</v>
      </c>
      <c r="C31" s="189" t="s">
        <v>85</v>
      </c>
    </row>
    <row r="32" spans="2:3" x14ac:dyDescent="0.25">
      <c r="B32" s="4" t="s">
        <v>35</v>
      </c>
      <c r="C32" s="3"/>
    </row>
    <row r="33" spans="2:3" x14ac:dyDescent="0.25">
      <c r="B33" s="3" t="s">
        <v>36</v>
      </c>
      <c r="C33" s="187">
        <v>0.90749999999999997</v>
      </c>
    </row>
    <row r="34" spans="2:3" x14ac:dyDescent="0.25">
      <c r="B34" s="3" t="s">
        <v>37</v>
      </c>
      <c r="C34" s="187">
        <v>0.95</v>
      </c>
    </row>
    <row r="35" spans="2:3" x14ac:dyDescent="0.25">
      <c r="B35" s="4" t="s">
        <v>38</v>
      </c>
      <c r="C35" s="3"/>
    </row>
    <row r="36" spans="2:3" ht="31.5" x14ac:dyDescent="0.25">
      <c r="B36" s="65" t="s">
        <v>39</v>
      </c>
      <c r="C36" s="187">
        <v>0.75</v>
      </c>
    </row>
    <row r="37" spans="2:3" x14ac:dyDescent="0.25">
      <c r="B37" s="2" t="s">
        <v>74</v>
      </c>
      <c r="C37" s="187"/>
    </row>
    <row r="38" spans="2:3" x14ac:dyDescent="0.25">
      <c r="B38" s="3" t="s">
        <v>40</v>
      </c>
      <c r="C38" s="187">
        <v>1</v>
      </c>
    </row>
    <row r="39" spans="2:3" x14ac:dyDescent="0.25">
      <c r="B39" s="4" t="s">
        <v>75</v>
      </c>
      <c r="C39" s="3"/>
    </row>
    <row r="40" spans="2:3" x14ac:dyDescent="0.25">
      <c r="B40" s="3" t="s">
        <v>41</v>
      </c>
      <c r="C40" s="189">
        <v>0.95750000000000002</v>
      </c>
    </row>
    <row r="41" spans="2:3" x14ac:dyDescent="0.25">
      <c r="B41" s="3" t="s">
        <v>42</v>
      </c>
      <c r="C41" s="190" t="s">
        <v>85</v>
      </c>
    </row>
    <row r="42" spans="2:3" x14ac:dyDescent="0.25">
      <c r="B42" s="3" t="s">
        <v>43</v>
      </c>
      <c r="C42" s="189">
        <v>0.95</v>
      </c>
    </row>
    <row r="43" spans="2:3" x14ac:dyDescent="0.25">
      <c r="B43" s="4" t="s">
        <v>76</v>
      </c>
      <c r="C43" s="3"/>
    </row>
    <row r="44" spans="2:3" x14ac:dyDescent="0.25">
      <c r="B44" s="3" t="s">
        <v>44</v>
      </c>
      <c r="C44" s="187">
        <v>0.6</v>
      </c>
    </row>
    <row r="45" spans="2:3" x14ac:dyDescent="0.25">
      <c r="B45" s="3" t="s">
        <v>45</v>
      </c>
      <c r="C45" s="187">
        <v>1</v>
      </c>
    </row>
    <row r="46" spans="2:3" x14ac:dyDescent="0.25">
      <c r="B46" s="3" t="s">
        <v>46</v>
      </c>
      <c r="C46" s="188" t="s">
        <v>85</v>
      </c>
    </row>
    <row r="47" spans="2:3" x14ac:dyDescent="0.25">
      <c r="B47" s="4" t="s">
        <v>77</v>
      </c>
      <c r="C47" s="3"/>
    </row>
    <row r="48" spans="2:3" x14ac:dyDescent="0.25">
      <c r="B48" s="3" t="s">
        <v>47</v>
      </c>
      <c r="C48" s="187">
        <v>0.995</v>
      </c>
    </row>
    <row r="49" spans="2:3" x14ac:dyDescent="0.25">
      <c r="B49" s="3" t="s">
        <v>48</v>
      </c>
      <c r="C49" s="187">
        <v>0.84</v>
      </c>
    </row>
    <row r="50" spans="2:3" x14ac:dyDescent="0.25">
      <c r="B50" s="3" t="s">
        <v>49</v>
      </c>
      <c r="C50" s="187">
        <v>0.745</v>
      </c>
    </row>
    <row r="51" spans="2:3" x14ac:dyDescent="0.25">
      <c r="B51" s="3" t="s">
        <v>50</v>
      </c>
      <c r="C51" s="187">
        <v>0.33</v>
      </c>
    </row>
    <row r="52" spans="2:3" x14ac:dyDescent="0.25">
      <c r="B52" s="3" t="s">
        <v>78</v>
      </c>
      <c r="C52" s="3"/>
    </row>
    <row r="53" spans="2:3" x14ac:dyDescent="0.25">
      <c r="B53" s="3" t="s">
        <v>51</v>
      </c>
      <c r="C53" s="187">
        <v>1</v>
      </c>
    </row>
    <row r="54" spans="2:3" x14ac:dyDescent="0.25">
      <c r="B54" s="3" t="s">
        <v>52</v>
      </c>
      <c r="C54" s="187">
        <v>1</v>
      </c>
    </row>
    <row r="55" spans="2:3" x14ac:dyDescent="0.25">
      <c r="B55" s="3" t="s">
        <v>53</v>
      </c>
      <c r="C55" s="187">
        <v>0.5</v>
      </c>
    </row>
    <row r="56" spans="2:3" x14ac:dyDescent="0.25">
      <c r="B56" s="3" t="s">
        <v>54</v>
      </c>
      <c r="C56" s="187">
        <v>1</v>
      </c>
    </row>
    <row r="57" spans="2:3" x14ac:dyDescent="0.25">
      <c r="B57" s="3" t="s">
        <v>55</v>
      </c>
      <c r="C57" s="187">
        <v>0.9425</v>
      </c>
    </row>
    <row r="58" spans="2:3" ht="31.5" x14ac:dyDescent="0.25">
      <c r="B58" s="65" t="s">
        <v>56</v>
      </c>
      <c r="C58" s="189" t="s">
        <v>85</v>
      </c>
    </row>
    <row r="59" spans="2:3" x14ac:dyDescent="0.25">
      <c r="B59" s="4" t="s">
        <v>79</v>
      </c>
      <c r="C59" s="3"/>
    </row>
    <row r="60" spans="2:3" x14ac:dyDescent="0.25">
      <c r="B60" s="3" t="s">
        <v>57</v>
      </c>
      <c r="C60" s="187">
        <v>0.86554999999999993</v>
      </c>
    </row>
    <row r="61" spans="2:3" ht="31.5" x14ac:dyDescent="0.25">
      <c r="B61" s="65" t="s">
        <v>58</v>
      </c>
      <c r="C61" s="187">
        <v>0.97499999999999998</v>
      </c>
    </row>
    <row r="62" spans="2:3" x14ac:dyDescent="0.25">
      <c r="B62" s="3" t="s">
        <v>80</v>
      </c>
      <c r="C62" s="187">
        <v>1</v>
      </c>
    </row>
    <row r="63" spans="2:3" ht="31.5" x14ac:dyDescent="0.25">
      <c r="B63" s="65" t="s">
        <v>81</v>
      </c>
      <c r="C63" s="187">
        <v>0.85999999999999988</v>
      </c>
    </row>
    <row r="64" spans="2:3" x14ac:dyDescent="0.25">
      <c r="B64" s="3" t="s">
        <v>59</v>
      </c>
      <c r="C64" s="187">
        <v>0.84600000000000009</v>
      </c>
    </row>
    <row r="65" spans="2:3" x14ac:dyDescent="0.25">
      <c r="B65" s="3" t="s">
        <v>60</v>
      </c>
      <c r="C65" s="187">
        <v>0.75675000000000003</v>
      </c>
    </row>
    <row r="66" spans="2:3" x14ac:dyDescent="0.25">
      <c r="B66" s="3" t="s">
        <v>82</v>
      </c>
      <c r="C66" s="3"/>
    </row>
    <row r="67" spans="2:3" x14ac:dyDescent="0.25">
      <c r="B67" s="3" t="s">
        <v>61</v>
      </c>
      <c r="C67" s="188" t="s">
        <v>85</v>
      </c>
    </row>
    <row r="68" spans="2:3" x14ac:dyDescent="0.25">
      <c r="B68" s="3" t="s">
        <v>62</v>
      </c>
      <c r="C68" s="187">
        <v>1</v>
      </c>
    </row>
    <row r="69" spans="2:3" x14ac:dyDescent="0.25">
      <c r="B69" s="3" t="s">
        <v>63</v>
      </c>
      <c r="C69" s="187">
        <v>1</v>
      </c>
    </row>
    <row r="70" spans="2:3" x14ac:dyDescent="0.25">
      <c r="B70" s="3" t="s">
        <v>64</v>
      </c>
      <c r="C70" s="187">
        <v>0.8075</v>
      </c>
    </row>
    <row r="71" spans="2:3" x14ac:dyDescent="0.25">
      <c r="B71" s="3" t="s">
        <v>65</v>
      </c>
      <c r="C71" s="187">
        <v>0.75</v>
      </c>
    </row>
    <row r="72" spans="2:3" x14ac:dyDescent="0.25">
      <c r="B72" s="3" t="s">
        <v>66</v>
      </c>
      <c r="C72" s="187">
        <v>0.75</v>
      </c>
    </row>
    <row r="73" spans="2:3" x14ac:dyDescent="0.25">
      <c r="B73" s="3" t="s">
        <v>67</v>
      </c>
      <c r="C73" s="187">
        <v>0.86250000000000004</v>
      </c>
    </row>
    <row r="74" spans="2:3" x14ac:dyDescent="0.25">
      <c r="B74" s="4" t="s">
        <v>83</v>
      </c>
      <c r="C74" s="3"/>
    </row>
    <row r="75" spans="2:3" x14ac:dyDescent="0.25">
      <c r="B75" s="3" t="s">
        <v>68</v>
      </c>
      <c r="C75" s="187">
        <v>0.75</v>
      </c>
    </row>
    <row r="76" spans="2:3" x14ac:dyDescent="0.25">
      <c r="B76" s="3" t="s">
        <v>69</v>
      </c>
      <c r="C76" s="187">
        <v>1</v>
      </c>
    </row>
    <row r="77" spans="2:3" x14ac:dyDescent="0.25">
      <c r="B77" s="3" t="s">
        <v>70</v>
      </c>
      <c r="C77" s="187">
        <v>0.75</v>
      </c>
    </row>
    <row r="78" spans="2:3" x14ac:dyDescent="0.25">
      <c r="B78" s="3" t="s">
        <v>84</v>
      </c>
      <c r="C78" s="3"/>
    </row>
    <row r="79" spans="2:3" x14ac:dyDescent="0.25">
      <c r="B79" s="3" t="s">
        <v>71</v>
      </c>
      <c r="C79" s="187">
        <v>1</v>
      </c>
    </row>
    <row r="80" spans="2:3" x14ac:dyDescent="0.25">
      <c r="B80" s="3" t="s">
        <v>72</v>
      </c>
      <c r="C80" s="187">
        <v>1</v>
      </c>
    </row>
    <row r="81" spans="2:3" x14ac:dyDescent="0.25">
      <c r="B81" s="3" t="s">
        <v>73</v>
      </c>
      <c r="C81" s="187">
        <v>1</v>
      </c>
    </row>
  </sheetData>
  <pageMargins left="0.70866141732283472" right="0.70866141732283472" top="0.74803149606299213" bottom="0.74803149606299213" header="0.31496062992125984" footer="0.31496062992125984"/>
  <pageSetup scale="80"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60"/>
  <sheetViews>
    <sheetView workbookViewId="0">
      <selection activeCell="D4" sqref="D4"/>
    </sheetView>
  </sheetViews>
  <sheetFormatPr baseColWidth="10" defaultRowHeight="15.75" x14ac:dyDescent="0.25"/>
  <cols>
    <col min="2" max="2" width="14.375" customWidth="1"/>
    <col min="3" max="3" width="26.875" customWidth="1"/>
    <col min="4" max="4" width="13" customWidth="1"/>
    <col min="8" max="8" width="18.75" customWidth="1"/>
    <col min="13" max="13" width="26.5" customWidth="1"/>
    <col min="15" max="15" width="7" customWidth="1"/>
  </cols>
  <sheetData>
    <row r="1" spans="2:17" x14ac:dyDescent="0.25">
      <c r="B1" t="s">
        <v>3</v>
      </c>
    </row>
    <row r="2" spans="2:17" ht="31.5" x14ac:dyDescent="0.25">
      <c r="C2" s="1" t="s">
        <v>197</v>
      </c>
      <c r="D2" s="66" t="s">
        <v>200</v>
      </c>
      <c r="E2" s="165"/>
      <c r="F2" s="165"/>
      <c r="G2" s="165"/>
      <c r="H2" s="165"/>
      <c r="I2" s="165"/>
      <c r="J2" s="165"/>
      <c r="K2" s="165"/>
      <c r="L2" s="165"/>
      <c r="M2" s="165"/>
      <c r="N2" s="165"/>
      <c r="O2" s="165"/>
      <c r="P2" s="165"/>
      <c r="Q2" s="165"/>
    </row>
    <row r="3" spans="2:17" x14ac:dyDescent="0.25">
      <c r="C3" s="176" t="s">
        <v>198</v>
      </c>
      <c r="D3" s="177">
        <v>0.80400000000000005</v>
      </c>
      <c r="E3" s="165"/>
      <c r="F3" s="165"/>
      <c r="G3" s="165"/>
      <c r="H3" s="165"/>
      <c r="I3" s="165"/>
      <c r="J3" s="165"/>
      <c r="K3" s="165"/>
      <c r="L3" s="165"/>
      <c r="M3" s="165"/>
      <c r="N3" s="165"/>
      <c r="O3" s="165"/>
      <c r="P3" s="165"/>
      <c r="Q3" s="165"/>
    </row>
    <row r="4" spans="2:17" ht="30" x14ac:dyDescent="0.25">
      <c r="C4" s="178" t="s">
        <v>157</v>
      </c>
      <c r="D4" s="179">
        <v>0.87687500000000007</v>
      </c>
      <c r="E4" s="166"/>
      <c r="F4" s="166"/>
      <c r="G4" s="165"/>
      <c r="H4" s="167"/>
      <c r="I4" s="167"/>
      <c r="J4" s="167"/>
      <c r="K4" s="167"/>
      <c r="L4" s="165"/>
      <c r="M4" s="167"/>
      <c r="N4" s="168"/>
      <c r="O4" s="168"/>
      <c r="P4" s="165"/>
      <c r="Q4" s="165"/>
    </row>
    <row r="5" spans="2:17" ht="30" x14ac:dyDescent="0.25">
      <c r="C5" s="178" t="s">
        <v>199</v>
      </c>
      <c r="D5" s="179">
        <v>0.83599999999999997</v>
      </c>
      <c r="E5" s="166"/>
      <c r="F5" s="166"/>
      <c r="G5" s="165"/>
      <c r="H5" s="165"/>
      <c r="I5" s="165"/>
      <c r="J5" s="165"/>
      <c r="K5" s="165"/>
      <c r="L5" s="165"/>
      <c r="M5" s="167"/>
      <c r="N5" s="168"/>
      <c r="O5" s="168"/>
      <c r="P5" s="165"/>
      <c r="Q5" s="165"/>
    </row>
    <row r="6" spans="2:17" ht="30" x14ac:dyDescent="0.25">
      <c r="C6" s="180" t="s">
        <v>94</v>
      </c>
      <c r="D6" s="179">
        <v>0.89833333333333343</v>
      </c>
      <c r="E6" s="170"/>
      <c r="F6" s="170"/>
      <c r="G6" s="165"/>
      <c r="H6" s="165"/>
      <c r="I6" s="165"/>
      <c r="J6" s="165"/>
      <c r="K6" s="165"/>
      <c r="L6" s="165"/>
      <c r="M6" s="165"/>
      <c r="N6" s="165"/>
      <c r="O6" s="171"/>
      <c r="P6" s="165"/>
      <c r="Q6" s="165"/>
    </row>
    <row r="7" spans="2:17" x14ac:dyDescent="0.25">
      <c r="C7" s="169"/>
      <c r="D7" s="170"/>
      <c r="E7" s="170"/>
      <c r="F7" s="170"/>
      <c r="G7" s="165"/>
      <c r="H7" s="165"/>
      <c r="I7" s="165"/>
      <c r="J7" s="165"/>
      <c r="K7" s="165"/>
      <c r="L7" s="165"/>
      <c r="M7" s="165"/>
      <c r="N7" s="165"/>
      <c r="O7" s="171"/>
      <c r="P7" s="165"/>
      <c r="Q7" s="165"/>
    </row>
    <row r="8" spans="2:17" x14ac:dyDescent="0.25">
      <c r="E8" s="170"/>
      <c r="F8" s="170"/>
      <c r="G8" s="165"/>
      <c r="H8" s="165"/>
      <c r="I8" s="165"/>
      <c r="J8" s="165"/>
      <c r="K8" s="165"/>
      <c r="L8" s="165"/>
      <c r="M8" s="165"/>
      <c r="N8" s="165"/>
      <c r="O8" s="165"/>
      <c r="P8" s="165"/>
      <c r="Q8" s="165"/>
    </row>
    <row r="9" spans="2:17" x14ac:dyDescent="0.25">
      <c r="E9" s="170"/>
      <c r="F9" s="170"/>
      <c r="G9" s="165"/>
      <c r="H9" s="165"/>
      <c r="I9" s="165"/>
      <c r="J9" s="165"/>
      <c r="K9" s="165"/>
      <c r="L9" s="165"/>
      <c r="M9" s="172"/>
      <c r="N9" s="165"/>
      <c r="O9" s="165"/>
      <c r="P9" s="165"/>
      <c r="Q9" s="165"/>
    </row>
    <row r="10" spans="2:17" x14ac:dyDescent="0.25">
      <c r="E10" s="170"/>
      <c r="F10" s="170"/>
      <c r="G10" s="165"/>
      <c r="H10" s="165"/>
      <c r="I10" s="165"/>
      <c r="J10" s="165"/>
      <c r="K10" s="165"/>
      <c r="L10" s="165"/>
      <c r="M10" s="173"/>
      <c r="N10" s="165"/>
      <c r="O10" s="165"/>
      <c r="P10" s="165"/>
      <c r="Q10" s="165"/>
    </row>
    <row r="11" spans="2:17" x14ac:dyDescent="0.25">
      <c r="E11" s="170"/>
      <c r="F11" s="170"/>
      <c r="G11" s="165"/>
      <c r="H11" s="165"/>
      <c r="I11" s="165"/>
      <c r="J11" s="165"/>
      <c r="K11" s="165"/>
      <c r="L11" s="165"/>
      <c r="M11" s="171"/>
      <c r="N11" s="165"/>
      <c r="O11" s="165"/>
      <c r="P11" s="165"/>
      <c r="Q11" s="165"/>
    </row>
    <row r="12" spans="2:17" x14ac:dyDescent="0.25">
      <c r="E12" s="166"/>
      <c r="F12" s="166"/>
      <c r="G12" s="165"/>
      <c r="H12" s="165"/>
      <c r="I12" s="165"/>
      <c r="J12" s="165"/>
      <c r="K12" s="165"/>
      <c r="L12" s="165"/>
      <c r="M12" s="171"/>
      <c r="N12" s="165"/>
      <c r="O12" s="165"/>
      <c r="P12" s="165"/>
      <c r="Q12" s="165"/>
    </row>
    <row r="13" spans="2:17" x14ac:dyDescent="0.25">
      <c r="E13" s="170"/>
      <c r="F13" s="170"/>
      <c r="G13" s="165"/>
      <c r="H13" s="165"/>
      <c r="I13" s="165"/>
      <c r="J13" s="165"/>
      <c r="K13" s="165"/>
      <c r="L13" s="165"/>
      <c r="M13" s="171"/>
      <c r="N13" s="165"/>
      <c r="O13" s="165"/>
      <c r="P13" s="165"/>
      <c r="Q13" s="165"/>
    </row>
    <row r="14" spans="2:17" x14ac:dyDescent="0.25">
      <c r="E14" s="170"/>
      <c r="F14" s="170"/>
      <c r="G14" s="165"/>
      <c r="H14" s="165"/>
      <c r="I14" s="165"/>
      <c r="J14" s="165"/>
      <c r="K14" s="165"/>
      <c r="L14" s="165"/>
      <c r="M14" s="173"/>
      <c r="N14" s="165"/>
      <c r="O14" s="165"/>
      <c r="P14" s="165"/>
      <c r="Q14" s="165"/>
    </row>
    <row r="15" spans="2:17" x14ac:dyDescent="0.25">
      <c r="E15" s="166"/>
      <c r="F15" s="166"/>
      <c r="G15" s="165"/>
      <c r="H15" s="165"/>
      <c r="I15" s="165"/>
      <c r="J15" s="165"/>
      <c r="K15" s="165"/>
      <c r="L15" s="165"/>
      <c r="M15" s="174"/>
      <c r="N15" s="165"/>
      <c r="O15" s="165"/>
      <c r="P15" s="165"/>
      <c r="Q15" s="165"/>
    </row>
    <row r="16" spans="2:17" ht="31.5" x14ac:dyDescent="0.25">
      <c r="B16" s="4" t="s">
        <v>197</v>
      </c>
      <c r="C16" s="186" t="s">
        <v>207</v>
      </c>
      <c r="D16" s="66" t="s">
        <v>200</v>
      </c>
      <c r="E16" s="170"/>
      <c r="F16" s="170"/>
      <c r="G16" s="165"/>
      <c r="H16" s="165"/>
      <c r="I16" s="165"/>
      <c r="J16" s="165"/>
      <c r="K16" s="165"/>
      <c r="L16" s="165"/>
      <c r="M16" s="165"/>
      <c r="N16" s="165"/>
      <c r="O16" s="165"/>
      <c r="P16" s="165"/>
      <c r="Q16" s="165"/>
    </row>
    <row r="17" spans="2:17" x14ac:dyDescent="0.25">
      <c r="B17" s="183" t="s">
        <v>198</v>
      </c>
      <c r="C17" s="180" t="s">
        <v>201</v>
      </c>
      <c r="D17" s="179">
        <v>0.7583333333333333</v>
      </c>
      <c r="E17" s="170"/>
      <c r="F17" s="170"/>
      <c r="G17" s="165"/>
      <c r="H17" s="165"/>
      <c r="I17" s="165"/>
      <c r="J17" s="165"/>
      <c r="K17" s="165"/>
      <c r="L17" s="165"/>
      <c r="M17" s="175"/>
      <c r="N17" s="165"/>
      <c r="O17" s="165"/>
      <c r="P17" s="165"/>
      <c r="Q17" s="165"/>
    </row>
    <row r="18" spans="2:17" x14ac:dyDescent="0.25">
      <c r="B18" s="183"/>
      <c r="C18" s="180" t="s">
        <v>147</v>
      </c>
      <c r="D18" s="179">
        <v>0.80549999999999999</v>
      </c>
      <c r="E18" s="165"/>
      <c r="F18" s="165"/>
      <c r="G18" s="165"/>
      <c r="H18" s="165"/>
      <c r="I18" s="165"/>
      <c r="J18" s="165"/>
      <c r="K18" s="165"/>
      <c r="L18" s="165"/>
      <c r="M18" s="165"/>
      <c r="N18" s="165"/>
      <c r="O18" s="165"/>
      <c r="P18" s="165"/>
      <c r="Q18" s="165"/>
    </row>
    <row r="19" spans="2:17" x14ac:dyDescent="0.25">
      <c r="B19" s="183"/>
      <c r="C19" s="180" t="s">
        <v>202</v>
      </c>
      <c r="D19" s="179">
        <v>0.739375</v>
      </c>
      <c r="E19" s="165"/>
      <c r="F19" s="165"/>
      <c r="G19" s="165"/>
      <c r="H19" s="165"/>
      <c r="I19" s="165"/>
      <c r="J19" s="165"/>
      <c r="K19" s="165"/>
      <c r="L19" s="165"/>
      <c r="M19" s="165"/>
      <c r="N19" s="165"/>
      <c r="O19" s="165"/>
      <c r="P19" s="165"/>
      <c r="Q19" s="165"/>
    </row>
    <row r="20" spans="2:17" x14ac:dyDescent="0.25">
      <c r="B20" s="183"/>
      <c r="C20" s="184" t="s">
        <v>204</v>
      </c>
      <c r="D20" s="185">
        <v>0.75</v>
      </c>
      <c r="E20" s="165"/>
      <c r="F20" s="165"/>
      <c r="G20" s="165"/>
      <c r="H20" s="165"/>
      <c r="I20" s="165"/>
      <c r="J20" s="165"/>
      <c r="K20" s="165"/>
      <c r="L20" s="165"/>
      <c r="M20" s="167"/>
      <c r="N20" s="165"/>
      <c r="O20" s="165"/>
      <c r="P20" s="165"/>
      <c r="Q20" s="165"/>
    </row>
    <row r="21" spans="2:17" ht="30" x14ac:dyDescent="0.25">
      <c r="B21" s="183"/>
      <c r="C21" s="178" t="s">
        <v>203</v>
      </c>
      <c r="D21" s="179">
        <v>0.76875000000000004</v>
      </c>
      <c r="E21" s="165"/>
      <c r="F21" s="165"/>
      <c r="G21" s="165"/>
      <c r="H21" s="165"/>
      <c r="I21" s="165"/>
      <c r="J21" s="165"/>
      <c r="K21" s="165"/>
      <c r="L21" s="165"/>
      <c r="M21" s="165"/>
      <c r="N21" s="165"/>
      <c r="O21" s="165"/>
      <c r="P21" s="165"/>
      <c r="Q21" s="165"/>
    </row>
    <row r="22" spans="2:17" ht="30" x14ac:dyDescent="0.25">
      <c r="B22" s="183"/>
      <c r="C22" s="180" t="s">
        <v>205</v>
      </c>
      <c r="D22" s="179">
        <v>0.92874999999999996</v>
      </c>
      <c r="E22" s="165"/>
      <c r="F22" s="165"/>
      <c r="G22" s="165"/>
      <c r="H22" s="165"/>
      <c r="I22" s="165"/>
      <c r="J22" s="165"/>
      <c r="K22" s="165"/>
      <c r="L22" s="165"/>
      <c r="M22" s="165"/>
      <c r="N22" s="165"/>
      <c r="O22" s="165"/>
      <c r="P22" s="165"/>
      <c r="Q22" s="165"/>
    </row>
    <row r="23" spans="2:17" x14ac:dyDescent="0.25">
      <c r="B23" s="183"/>
      <c r="C23" s="178" t="s">
        <v>206</v>
      </c>
      <c r="D23" s="179">
        <v>0.875</v>
      </c>
      <c r="E23" s="165"/>
      <c r="F23" s="165"/>
      <c r="G23" s="165"/>
      <c r="H23" s="165"/>
      <c r="I23" s="165"/>
      <c r="J23" s="165"/>
      <c r="K23" s="165"/>
      <c r="L23" s="165"/>
      <c r="M23" s="165"/>
      <c r="N23" s="165"/>
      <c r="O23" s="165"/>
      <c r="P23" s="165"/>
      <c r="Q23" s="165"/>
    </row>
    <row r="24" spans="2:17" x14ac:dyDescent="0.25">
      <c r="C24" s="165"/>
      <c r="D24" s="165"/>
      <c r="E24" s="165"/>
      <c r="F24" s="165"/>
      <c r="G24" s="165"/>
      <c r="H24" s="165"/>
      <c r="I24" s="165"/>
      <c r="J24" s="165"/>
      <c r="K24" s="165"/>
      <c r="L24" s="165"/>
      <c r="M24" s="165"/>
      <c r="N24" s="165"/>
      <c r="O24" s="165"/>
      <c r="P24" s="165"/>
      <c r="Q24" s="165"/>
    </row>
    <row r="25" spans="2:17" x14ac:dyDescent="0.25">
      <c r="C25" s="165"/>
      <c r="D25" s="165"/>
      <c r="E25" s="165"/>
      <c r="F25" s="165"/>
      <c r="G25" s="165"/>
      <c r="H25" s="165"/>
      <c r="I25" s="165"/>
      <c r="J25" s="165"/>
      <c r="K25" s="165"/>
      <c r="L25" s="165"/>
      <c r="M25" s="165"/>
      <c r="N25" s="165"/>
      <c r="O25" s="165"/>
      <c r="P25" s="165"/>
      <c r="Q25" s="165"/>
    </row>
    <row r="26" spans="2:17" x14ac:dyDescent="0.25">
      <c r="C26" s="165"/>
      <c r="D26" s="165"/>
      <c r="E26" s="165"/>
      <c r="F26" s="165"/>
      <c r="G26" s="165"/>
      <c r="H26" s="165"/>
      <c r="I26" s="165"/>
      <c r="J26" s="165"/>
      <c r="K26" s="165"/>
      <c r="L26" s="165"/>
      <c r="M26" s="165"/>
      <c r="N26" s="165"/>
      <c r="O26" s="165"/>
      <c r="P26" s="165"/>
      <c r="Q26" s="165"/>
    </row>
    <row r="27" spans="2:17" ht="31.5" x14ac:dyDescent="0.25">
      <c r="B27" s="4" t="s">
        <v>197</v>
      </c>
      <c r="C27" s="186" t="s">
        <v>207</v>
      </c>
      <c r="D27" s="66" t="s">
        <v>200</v>
      </c>
      <c r="E27" s="165"/>
      <c r="F27" s="165"/>
      <c r="G27" s="165"/>
      <c r="H27" s="165"/>
      <c r="I27" s="165"/>
      <c r="J27" s="165"/>
      <c r="K27" s="165"/>
      <c r="L27" s="165"/>
      <c r="M27" s="165"/>
      <c r="N27" s="165"/>
      <c r="O27" s="165"/>
      <c r="P27" s="165"/>
      <c r="Q27" s="165"/>
    </row>
    <row r="28" spans="2:17" ht="31.5" x14ac:dyDescent="0.25">
      <c r="B28" s="183" t="s">
        <v>157</v>
      </c>
      <c r="C28" s="65" t="s">
        <v>208</v>
      </c>
      <c r="D28" s="187">
        <v>0.95374999999999999</v>
      </c>
      <c r="E28" s="165"/>
      <c r="F28" s="165"/>
      <c r="G28" s="165"/>
      <c r="H28" s="165"/>
      <c r="I28" s="165"/>
      <c r="J28" s="165"/>
      <c r="K28" s="165"/>
      <c r="L28" s="165"/>
      <c r="M28" s="165"/>
      <c r="N28" s="165"/>
      <c r="O28" s="165"/>
      <c r="P28" s="165"/>
      <c r="Q28" s="165"/>
    </row>
    <row r="29" spans="2:17" ht="31.5" x14ac:dyDescent="0.25">
      <c r="B29" s="183"/>
      <c r="C29" s="67" t="s">
        <v>209</v>
      </c>
      <c r="D29" s="187">
        <v>0.8</v>
      </c>
      <c r="E29" s="165"/>
      <c r="F29" s="165"/>
      <c r="G29" s="165"/>
      <c r="H29" s="165"/>
      <c r="I29" s="165"/>
      <c r="J29" s="165"/>
      <c r="K29" s="165"/>
      <c r="L29" s="165"/>
      <c r="M29" s="165"/>
      <c r="N29" s="165"/>
      <c r="O29" s="165"/>
      <c r="P29" s="165"/>
      <c r="Q29" s="165"/>
    </row>
    <row r="30" spans="2:17" x14ac:dyDescent="0.25">
      <c r="C30" s="165"/>
      <c r="D30" s="165"/>
      <c r="E30" s="165"/>
      <c r="F30" s="165"/>
      <c r="G30" s="165"/>
      <c r="H30" s="165"/>
      <c r="I30" s="165"/>
      <c r="J30" s="165"/>
      <c r="K30" s="165"/>
      <c r="L30" s="165"/>
      <c r="M30" s="165"/>
      <c r="N30" s="165"/>
      <c r="O30" s="165"/>
      <c r="P30" s="165"/>
      <c r="Q30" s="165"/>
    </row>
    <row r="31" spans="2:17" x14ac:dyDescent="0.25">
      <c r="C31" s="165"/>
      <c r="D31" s="165"/>
      <c r="E31" s="165"/>
      <c r="F31" s="165"/>
      <c r="G31" s="165"/>
      <c r="H31" s="165"/>
      <c r="I31" s="165"/>
      <c r="J31" s="165"/>
      <c r="K31" s="165"/>
      <c r="L31" s="165"/>
      <c r="M31" s="165"/>
      <c r="N31" s="165"/>
      <c r="O31" s="165"/>
      <c r="P31" s="165"/>
      <c r="Q31" s="165"/>
    </row>
    <row r="32" spans="2:17" x14ac:dyDescent="0.25">
      <c r="C32" s="165"/>
      <c r="D32" s="165"/>
      <c r="E32" s="165"/>
      <c r="F32" s="165"/>
      <c r="G32" s="165"/>
      <c r="H32" s="165"/>
      <c r="I32" s="165"/>
      <c r="J32" s="165"/>
      <c r="K32" s="165"/>
      <c r="L32" s="165"/>
      <c r="M32" s="165"/>
      <c r="N32" s="165"/>
      <c r="O32" s="165"/>
      <c r="P32" s="165"/>
      <c r="Q32" s="165"/>
    </row>
    <row r="33" spans="2:17" x14ac:dyDescent="0.25">
      <c r="C33" s="165"/>
      <c r="D33" s="165"/>
      <c r="E33" s="165"/>
      <c r="F33" s="165"/>
      <c r="G33" s="165"/>
      <c r="H33" s="165"/>
      <c r="I33" s="165"/>
      <c r="J33" s="165"/>
      <c r="K33" s="165"/>
      <c r="L33" s="165"/>
      <c r="M33" s="165"/>
      <c r="N33" s="165"/>
      <c r="O33" s="165"/>
      <c r="P33" s="165"/>
      <c r="Q33" s="165"/>
    </row>
    <row r="34" spans="2:17" x14ac:dyDescent="0.25">
      <c r="C34" s="165"/>
      <c r="D34" s="165"/>
      <c r="E34" s="165"/>
      <c r="F34" s="165"/>
      <c r="G34" s="165"/>
      <c r="H34" s="165"/>
      <c r="I34" s="165"/>
      <c r="J34" s="165"/>
      <c r="K34" s="165"/>
      <c r="L34" s="165"/>
      <c r="M34" s="165"/>
      <c r="N34" s="165"/>
      <c r="O34" s="165"/>
      <c r="P34" s="165"/>
      <c r="Q34" s="165"/>
    </row>
    <row r="35" spans="2:17" x14ac:dyDescent="0.25">
      <c r="C35" s="165"/>
      <c r="D35" s="165"/>
      <c r="E35" s="165"/>
      <c r="F35" s="165"/>
      <c r="G35" s="165"/>
      <c r="H35" s="165"/>
      <c r="I35" s="165"/>
      <c r="J35" s="165"/>
      <c r="K35" s="165"/>
      <c r="L35" s="165"/>
      <c r="M35" s="165"/>
      <c r="N35" s="165"/>
      <c r="O35" s="165"/>
      <c r="P35" s="165"/>
      <c r="Q35" s="165"/>
    </row>
    <row r="36" spans="2:17" x14ac:dyDescent="0.25">
      <c r="C36" s="165"/>
      <c r="D36" s="165"/>
      <c r="E36" s="165"/>
      <c r="F36" s="165"/>
      <c r="G36" s="165"/>
      <c r="H36" s="165"/>
      <c r="I36" s="165"/>
      <c r="J36" s="165"/>
      <c r="K36" s="165"/>
      <c r="L36" s="165"/>
      <c r="M36" s="165"/>
      <c r="N36" s="165"/>
      <c r="O36" s="165"/>
      <c r="P36" s="165"/>
      <c r="Q36" s="165"/>
    </row>
    <row r="37" spans="2:17" x14ac:dyDescent="0.25">
      <c r="C37" s="165"/>
      <c r="D37" s="165"/>
      <c r="E37" s="165"/>
      <c r="F37" s="165"/>
      <c r="G37" s="165"/>
      <c r="H37" s="165"/>
      <c r="I37" s="165"/>
      <c r="J37" s="165"/>
      <c r="K37" s="165"/>
      <c r="L37" s="165"/>
      <c r="M37" s="165"/>
      <c r="N37" s="165"/>
      <c r="O37" s="165"/>
      <c r="P37" s="165"/>
      <c r="Q37" s="165"/>
    </row>
    <row r="38" spans="2:17" x14ac:dyDescent="0.25">
      <c r="C38" s="165"/>
      <c r="D38" s="165"/>
      <c r="E38" s="165"/>
      <c r="F38" s="165"/>
      <c r="G38" s="165"/>
      <c r="H38" s="165"/>
      <c r="I38" s="165"/>
      <c r="J38" s="165"/>
      <c r="K38" s="165"/>
      <c r="L38" s="165"/>
      <c r="M38" s="165"/>
      <c r="N38" s="165"/>
      <c r="O38" s="165"/>
      <c r="P38" s="165"/>
      <c r="Q38" s="165"/>
    </row>
    <row r="39" spans="2:17" x14ac:dyDescent="0.25">
      <c r="C39" s="165"/>
      <c r="D39" s="165"/>
      <c r="E39" s="165"/>
      <c r="F39" s="165"/>
      <c r="G39" s="165"/>
      <c r="H39" s="165"/>
      <c r="I39" s="165"/>
      <c r="J39" s="165"/>
      <c r="K39" s="165"/>
      <c r="L39" s="165"/>
      <c r="M39" s="165"/>
      <c r="N39" s="165"/>
      <c r="O39" s="165"/>
      <c r="P39" s="165"/>
      <c r="Q39" s="165"/>
    </row>
    <row r="40" spans="2:17" ht="31.5" x14ac:dyDescent="0.25">
      <c r="B40" s="4" t="s">
        <v>197</v>
      </c>
      <c r="C40" s="186" t="s">
        <v>207</v>
      </c>
      <c r="D40" s="66" t="s">
        <v>200</v>
      </c>
      <c r="E40" s="165"/>
      <c r="F40" s="165"/>
      <c r="G40" s="165"/>
      <c r="H40" s="165"/>
      <c r="I40" s="165"/>
      <c r="J40" s="165"/>
      <c r="K40" s="165"/>
      <c r="L40" s="165"/>
      <c r="M40" s="165"/>
      <c r="N40" s="165"/>
      <c r="O40" s="165"/>
      <c r="P40" s="165"/>
      <c r="Q40" s="165"/>
    </row>
    <row r="41" spans="2:17" x14ac:dyDescent="0.25">
      <c r="B41" s="183" t="s">
        <v>210</v>
      </c>
      <c r="C41" s="3" t="s">
        <v>4</v>
      </c>
      <c r="D41" s="187">
        <v>0.74</v>
      </c>
      <c r="E41" s="165"/>
      <c r="F41" s="165"/>
      <c r="G41" s="165"/>
      <c r="H41" s="165"/>
      <c r="I41" s="165"/>
      <c r="J41" s="165"/>
      <c r="K41" s="165"/>
      <c r="L41" s="165"/>
      <c r="M41" s="165"/>
      <c r="N41" s="165"/>
      <c r="O41" s="165"/>
      <c r="P41" s="165"/>
      <c r="Q41" s="165"/>
    </row>
    <row r="42" spans="2:17" ht="47.25" x14ac:dyDescent="0.25">
      <c r="B42" s="183"/>
      <c r="C42" s="65" t="s">
        <v>162</v>
      </c>
      <c r="D42" s="187">
        <v>0.89</v>
      </c>
      <c r="E42" s="165"/>
      <c r="F42" s="165"/>
      <c r="G42" s="165"/>
      <c r="H42" s="165"/>
      <c r="I42" s="165"/>
      <c r="J42" s="165"/>
      <c r="K42" s="165"/>
      <c r="L42" s="165"/>
      <c r="M42" s="165"/>
      <c r="N42" s="165"/>
      <c r="O42" s="165"/>
      <c r="P42" s="165"/>
      <c r="Q42" s="165"/>
    </row>
    <row r="43" spans="2:17" ht="31.5" x14ac:dyDescent="0.25">
      <c r="B43" s="183"/>
      <c r="C43" s="65" t="s">
        <v>164</v>
      </c>
      <c r="D43" s="187">
        <v>0.86166666666666669</v>
      </c>
      <c r="E43" s="165"/>
      <c r="F43" s="165"/>
      <c r="G43" s="165"/>
      <c r="H43" s="165"/>
      <c r="I43" s="165"/>
      <c r="J43" s="165"/>
      <c r="K43" s="165"/>
      <c r="L43" s="165"/>
      <c r="M43" s="165"/>
      <c r="N43" s="165"/>
      <c r="O43" s="165"/>
      <c r="P43" s="165"/>
      <c r="Q43" s="165"/>
    </row>
    <row r="44" spans="2:17" x14ac:dyDescent="0.25">
      <c r="C44" s="165"/>
      <c r="D44" s="165"/>
      <c r="E44" s="165"/>
      <c r="F44" s="165"/>
      <c r="G44" s="165"/>
      <c r="H44" s="165"/>
      <c r="I44" s="165"/>
      <c r="J44" s="165"/>
      <c r="K44" s="165"/>
      <c r="L44" s="165"/>
      <c r="M44" s="165"/>
      <c r="N44" s="165"/>
      <c r="O44" s="165"/>
      <c r="P44" s="165"/>
      <c r="Q44" s="165"/>
    </row>
    <row r="45" spans="2:17" x14ac:dyDescent="0.25">
      <c r="C45" s="165"/>
      <c r="D45" s="165"/>
      <c r="E45" s="165"/>
      <c r="F45" s="165"/>
      <c r="G45" s="165"/>
      <c r="H45" s="165"/>
      <c r="I45" s="165"/>
      <c r="J45" s="165"/>
      <c r="K45" s="165"/>
      <c r="L45" s="165"/>
      <c r="M45" s="165"/>
      <c r="N45" s="165"/>
      <c r="O45" s="165"/>
      <c r="P45" s="165"/>
      <c r="Q45" s="165"/>
    </row>
    <row r="46" spans="2:17" x14ac:dyDescent="0.25">
      <c r="C46" s="165"/>
      <c r="D46" s="165"/>
      <c r="E46" s="165"/>
      <c r="F46" s="165"/>
      <c r="G46" s="165"/>
      <c r="H46" s="165"/>
      <c r="I46" s="165"/>
      <c r="J46" s="165"/>
      <c r="K46" s="165"/>
      <c r="L46" s="165"/>
      <c r="M46" s="165"/>
      <c r="N46" s="165"/>
      <c r="O46" s="165"/>
      <c r="P46" s="165"/>
      <c r="Q46" s="165"/>
    </row>
    <row r="47" spans="2:17" x14ac:dyDescent="0.25">
      <c r="C47" s="165"/>
      <c r="D47" s="165"/>
      <c r="E47" s="165"/>
      <c r="F47" s="165"/>
      <c r="G47" s="165"/>
      <c r="H47" s="165"/>
      <c r="I47" s="165"/>
      <c r="J47" s="165"/>
      <c r="K47" s="165"/>
      <c r="L47" s="165"/>
      <c r="M47" s="165"/>
      <c r="N47" s="165"/>
      <c r="O47" s="165"/>
      <c r="P47" s="165"/>
      <c r="Q47" s="165"/>
    </row>
    <row r="48" spans="2:17" x14ac:dyDescent="0.25">
      <c r="C48" s="165"/>
      <c r="D48" s="165"/>
      <c r="E48" s="165"/>
      <c r="F48" s="165"/>
      <c r="G48" s="165"/>
      <c r="H48" s="165"/>
      <c r="I48" s="165"/>
      <c r="J48" s="165"/>
      <c r="K48" s="165"/>
      <c r="L48" s="165"/>
      <c r="M48" s="165"/>
      <c r="N48" s="165"/>
      <c r="O48" s="165"/>
      <c r="P48" s="165"/>
      <c r="Q48" s="165"/>
    </row>
    <row r="49" spans="2:17" x14ac:dyDescent="0.25">
      <c r="C49" s="165"/>
      <c r="D49" s="165"/>
      <c r="E49" s="165"/>
      <c r="F49" s="165"/>
      <c r="G49" s="165"/>
      <c r="H49" s="165"/>
      <c r="I49" s="165"/>
      <c r="J49" s="165"/>
      <c r="K49" s="165"/>
      <c r="L49" s="165"/>
      <c r="M49" s="165"/>
      <c r="N49" s="165"/>
      <c r="O49" s="165"/>
      <c r="P49" s="165"/>
      <c r="Q49" s="165"/>
    </row>
    <row r="50" spans="2:17" x14ac:dyDescent="0.25">
      <c r="C50" s="165"/>
      <c r="D50" s="165"/>
      <c r="E50" s="165"/>
      <c r="F50" s="165"/>
      <c r="G50" s="165"/>
      <c r="H50" s="165"/>
      <c r="I50" s="165"/>
      <c r="J50" s="165"/>
      <c r="K50" s="165"/>
      <c r="L50" s="165"/>
      <c r="M50" s="165"/>
      <c r="N50" s="165"/>
      <c r="O50" s="165"/>
      <c r="P50" s="165"/>
      <c r="Q50" s="165"/>
    </row>
    <row r="51" spans="2:17" x14ac:dyDescent="0.25">
      <c r="C51" s="165"/>
      <c r="D51" s="165"/>
      <c r="E51" s="165"/>
      <c r="F51" s="165"/>
      <c r="G51" s="165"/>
      <c r="H51" s="165"/>
      <c r="I51" s="165"/>
      <c r="J51" s="165"/>
      <c r="K51" s="165"/>
      <c r="L51" s="165"/>
      <c r="M51" s="165"/>
      <c r="N51" s="165"/>
      <c r="O51" s="165"/>
      <c r="P51" s="165"/>
      <c r="Q51" s="165"/>
    </row>
    <row r="52" spans="2:17" ht="31.5" x14ac:dyDescent="0.25">
      <c r="B52" s="4" t="s">
        <v>197</v>
      </c>
      <c r="C52" s="186" t="s">
        <v>207</v>
      </c>
      <c r="D52" s="66" t="s">
        <v>200</v>
      </c>
      <c r="E52" s="165"/>
      <c r="F52" s="165"/>
      <c r="G52" s="165"/>
      <c r="H52" s="165"/>
      <c r="I52" s="165"/>
      <c r="J52" s="165"/>
      <c r="K52" s="165"/>
      <c r="L52" s="165"/>
      <c r="M52" s="165"/>
      <c r="N52" s="165"/>
      <c r="O52" s="165"/>
      <c r="P52" s="165"/>
      <c r="Q52" s="165"/>
    </row>
    <row r="53" spans="2:17" x14ac:dyDescent="0.25">
      <c r="B53" s="183" t="s">
        <v>94</v>
      </c>
      <c r="C53" s="3" t="s">
        <v>166</v>
      </c>
      <c r="D53" s="187">
        <v>0.86166666666666669</v>
      </c>
      <c r="E53" s="165"/>
      <c r="F53" s="165"/>
      <c r="G53" s="165"/>
      <c r="H53" s="165"/>
      <c r="I53" s="165"/>
      <c r="J53" s="165"/>
      <c r="K53" s="165"/>
      <c r="L53" s="165"/>
      <c r="M53" s="165"/>
      <c r="N53" s="165"/>
      <c r="O53" s="165"/>
      <c r="P53" s="165"/>
      <c r="Q53" s="165"/>
    </row>
    <row r="54" spans="2:17" x14ac:dyDescent="0.25">
      <c r="B54" s="183"/>
      <c r="C54" s="65" t="s">
        <v>167</v>
      </c>
      <c r="D54" s="187">
        <v>0.83333333333333337</v>
      </c>
      <c r="E54" s="165"/>
      <c r="F54" s="165"/>
      <c r="G54" s="165"/>
      <c r="H54" s="165"/>
      <c r="I54" s="165"/>
      <c r="J54" s="165"/>
      <c r="K54" s="165"/>
      <c r="L54" s="165"/>
      <c r="M54" s="165"/>
      <c r="N54" s="165"/>
      <c r="O54" s="165"/>
      <c r="P54" s="165"/>
      <c r="Q54" s="165"/>
    </row>
    <row r="55" spans="2:17" x14ac:dyDescent="0.25">
      <c r="B55" s="183"/>
      <c r="C55" s="65" t="s">
        <v>5</v>
      </c>
      <c r="D55" s="187">
        <v>1</v>
      </c>
      <c r="E55" s="165"/>
      <c r="F55" s="165"/>
      <c r="G55" s="165"/>
      <c r="H55" s="165"/>
      <c r="I55" s="165"/>
      <c r="J55" s="165"/>
      <c r="K55" s="165"/>
      <c r="L55" s="165"/>
      <c r="M55" s="165"/>
      <c r="N55" s="165"/>
      <c r="O55" s="165"/>
      <c r="P55" s="165"/>
      <c r="Q55" s="165"/>
    </row>
    <row r="56" spans="2:17" x14ac:dyDescent="0.25">
      <c r="C56" s="165"/>
      <c r="D56" s="165"/>
      <c r="E56" s="165"/>
      <c r="F56" s="165"/>
      <c r="G56" s="165"/>
      <c r="H56" s="165"/>
      <c r="I56" s="165"/>
      <c r="J56" s="165"/>
      <c r="K56" s="165"/>
      <c r="L56" s="165"/>
      <c r="M56" s="165"/>
      <c r="N56" s="165"/>
      <c r="O56" s="165"/>
      <c r="P56" s="165"/>
      <c r="Q56" s="165"/>
    </row>
    <row r="57" spans="2:17" x14ac:dyDescent="0.25">
      <c r="C57" s="165"/>
      <c r="D57" s="165"/>
      <c r="E57" s="165"/>
      <c r="F57" s="165"/>
      <c r="G57" s="165"/>
      <c r="H57" s="165"/>
      <c r="I57" s="165"/>
      <c r="J57" s="165"/>
      <c r="K57" s="165"/>
      <c r="L57" s="165"/>
      <c r="M57" s="165"/>
      <c r="N57" s="165"/>
      <c r="O57" s="165"/>
      <c r="P57" s="165"/>
      <c r="Q57" s="165"/>
    </row>
    <row r="58" spans="2:17" x14ac:dyDescent="0.25">
      <c r="C58" s="165"/>
      <c r="D58" s="165"/>
      <c r="E58" s="165"/>
      <c r="F58" s="165"/>
      <c r="G58" s="165"/>
      <c r="H58" s="165"/>
      <c r="I58" s="165"/>
      <c r="J58" s="165"/>
      <c r="K58" s="165"/>
      <c r="L58" s="165"/>
      <c r="M58" s="165"/>
      <c r="N58" s="165"/>
      <c r="O58" s="165"/>
      <c r="P58" s="165"/>
      <c r="Q58" s="165"/>
    </row>
    <row r="59" spans="2:17" x14ac:dyDescent="0.25">
      <c r="C59" s="165"/>
      <c r="D59" s="165"/>
      <c r="E59" s="165"/>
      <c r="F59" s="165"/>
      <c r="G59" s="165"/>
      <c r="H59" s="165"/>
      <c r="I59" s="165"/>
      <c r="J59" s="165"/>
      <c r="K59" s="165"/>
      <c r="L59" s="165"/>
      <c r="M59" s="165"/>
      <c r="N59" s="165"/>
      <c r="O59" s="165"/>
      <c r="P59" s="165"/>
      <c r="Q59" s="165"/>
    </row>
    <row r="60" spans="2:17" x14ac:dyDescent="0.25">
      <c r="C60" s="165"/>
      <c r="D60" s="165"/>
      <c r="E60" s="165"/>
      <c r="F60" s="165"/>
      <c r="G60" s="165"/>
      <c r="H60" s="165"/>
      <c r="I60" s="165"/>
      <c r="J60" s="165"/>
      <c r="K60" s="165"/>
      <c r="L60" s="165"/>
      <c r="M60" s="165"/>
      <c r="N60" s="165"/>
      <c r="O60" s="165"/>
      <c r="P60" s="165"/>
      <c r="Q60" s="165"/>
    </row>
    <row r="61" spans="2:17" x14ac:dyDescent="0.25">
      <c r="C61" s="165"/>
      <c r="D61" s="165"/>
      <c r="E61" s="165"/>
      <c r="F61" s="165"/>
      <c r="G61" s="165"/>
      <c r="H61" s="165"/>
      <c r="I61" s="165"/>
      <c r="J61" s="165"/>
      <c r="K61" s="165"/>
      <c r="L61" s="165"/>
      <c r="M61" s="165"/>
      <c r="N61" s="165"/>
      <c r="O61" s="165"/>
      <c r="P61" s="165"/>
      <c r="Q61" s="165"/>
    </row>
    <row r="62" spans="2:17" x14ac:dyDescent="0.25">
      <c r="C62" s="165"/>
      <c r="D62" s="165"/>
      <c r="E62" s="165"/>
      <c r="F62" s="165"/>
      <c r="G62" s="165"/>
      <c r="H62" s="165"/>
      <c r="I62" s="165"/>
      <c r="J62" s="165"/>
      <c r="K62" s="165"/>
      <c r="L62" s="165"/>
      <c r="M62" s="165"/>
      <c r="N62" s="165"/>
      <c r="O62" s="165"/>
      <c r="P62" s="165"/>
      <c r="Q62" s="165"/>
    </row>
    <row r="63" spans="2:17" x14ac:dyDescent="0.25">
      <c r="C63" s="165"/>
      <c r="D63" s="165"/>
      <c r="E63" s="165"/>
      <c r="F63" s="165"/>
      <c r="G63" s="165"/>
      <c r="H63" s="165"/>
      <c r="I63" s="165"/>
      <c r="J63" s="165"/>
      <c r="K63" s="165"/>
      <c r="L63" s="165"/>
      <c r="M63" s="165"/>
      <c r="N63" s="165"/>
      <c r="O63" s="165"/>
      <c r="P63" s="165"/>
      <c r="Q63" s="165"/>
    </row>
    <row r="64" spans="2:17" x14ac:dyDescent="0.25">
      <c r="C64" s="165"/>
      <c r="D64" s="165"/>
      <c r="E64" s="165"/>
      <c r="F64" s="165"/>
      <c r="G64" s="165"/>
      <c r="H64" s="165"/>
      <c r="I64" s="165"/>
      <c r="J64" s="165"/>
      <c r="K64" s="165"/>
      <c r="L64" s="165"/>
      <c r="M64" s="165"/>
      <c r="N64" s="165"/>
      <c r="O64" s="165"/>
      <c r="P64" s="165"/>
      <c r="Q64" s="165"/>
    </row>
    <row r="65" spans="3:17" x14ac:dyDescent="0.25">
      <c r="C65" s="165"/>
      <c r="D65" s="165"/>
      <c r="E65" s="165"/>
      <c r="F65" s="165"/>
      <c r="G65" s="165"/>
      <c r="H65" s="165"/>
      <c r="I65" s="165"/>
      <c r="J65" s="165"/>
      <c r="K65" s="165"/>
      <c r="L65" s="165"/>
      <c r="M65" s="165"/>
      <c r="N65" s="165"/>
      <c r="O65" s="165"/>
      <c r="P65" s="165"/>
      <c r="Q65" s="165"/>
    </row>
    <row r="66" spans="3:17" x14ac:dyDescent="0.25">
      <c r="C66" s="165"/>
      <c r="D66" s="165"/>
      <c r="E66" s="165"/>
      <c r="F66" s="165"/>
      <c r="G66" s="165"/>
      <c r="H66" s="165"/>
      <c r="I66" s="165"/>
      <c r="J66" s="165"/>
      <c r="K66" s="165"/>
      <c r="L66" s="165"/>
      <c r="M66" s="165"/>
      <c r="N66" s="165"/>
      <c r="O66" s="165"/>
      <c r="P66" s="165"/>
      <c r="Q66" s="165"/>
    </row>
    <row r="67" spans="3:17" x14ac:dyDescent="0.25">
      <c r="C67" s="165"/>
      <c r="D67" s="165"/>
      <c r="E67" s="165"/>
      <c r="F67" s="165"/>
      <c r="G67" s="165"/>
      <c r="H67" s="165"/>
      <c r="I67" s="165"/>
      <c r="J67" s="165"/>
      <c r="K67" s="165"/>
      <c r="L67" s="165"/>
      <c r="M67" s="165"/>
      <c r="N67" s="165"/>
      <c r="O67" s="165"/>
      <c r="P67" s="165"/>
      <c r="Q67" s="165"/>
    </row>
    <row r="68" spans="3:17" x14ac:dyDescent="0.25">
      <c r="C68" s="165"/>
      <c r="D68" s="165"/>
      <c r="E68" s="165"/>
      <c r="F68" s="165"/>
      <c r="G68" s="165"/>
      <c r="H68" s="165"/>
      <c r="I68" s="165"/>
      <c r="J68" s="165"/>
      <c r="K68" s="165"/>
      <c r="L68" s="165"/>
      <c r="M68" s="165"/>
      <c r="N68" s="165"/>
      <c r="O68" s="165"/>
      <c r="P68" s="165"/>
      <c r="Q68" s="165"/>
    </row>
    <row r="69" spans="3:17" x14ac:dyDescent="0.25">
      <c r="C69" s="165"/>
      <c r="D69" s="165"/>
      <c r="E69" s="165"/>
      <c r="F69" s="165"/>
      <c r="G69" s="165"/>
      <c r="H69" s="165"/>
      <c r="I69" s="165"/>
      <c r="J69" s="165"/>
      <c r="K69" s="165"/>
      <c r="L69" s="165"/>
      <c r="M69" s="165"/>
      <c r="N69" s="165"/>
      <c r="O69" s="165"/>
      <c r="P69" s="165"/>
      <c r="Q69" s="165"/>
    </row>
    <row r="70" spans="3:17" x14ac:dyDescent="0.25">
      <c r="C70" s="165"/>
      <c r="D70" s="165"/>
      <c r="E70" s="165"/>
      <c r="F70" s="165"/>
      <c r="G70" s="165"/>
      <c r="H70" s="165"/>
      <c r="I70" s="165"/>
      <c r="J70" s="165"/>
      <c r="K70" s="165"/>
      <c r="L70" s="165"/>
      <c r="M70" s="165"/>
      <c r="N70" s="165"/>
      <c r="O70" s="165"/>
      <c r="P70" s="165"/>
      <c r="Q70" s="165"/>
    </row>
    <row r="71" spans="3:17" x14ac:dyDescent="0.25">
      <c r="C71" s="165"/>
      <c r="D71" s="165"/>
      <c r="E71" s="165"/>
      <c r="F71" s="165"/>
      <c r="G71" s="165"/>
      <c r="H71" s="165"/>
      <c r="I71" s="165"/>
      <c r="J71" s="165"/>
      <c r="K71" s="165"/>
      <c r="L71" s="165"/>
      <c r="M71" s="165"/>
      <c r="N71" s="165"/>
      <c r="O71" s="165"/>
      <c r="P71" s="165"/>
      <c r="Q71" s="165"/>
    </row>
    <row r="72" spans="3:17" x14ac:dyDescent="0.25">
      <c r="C72" s="165"/>
      <c r="D72" s="165"/>
      <c r="E72" s="165"/>
      <c r="F72" s="165"/>
      <c r="G72" s="165"/>
      <c r="H72" s="165"/>
      <c r="I72" s="165"/>
      <c r="J72" s="165"/>
      <c r="K72" s="165"/>
      <c r="L72" s="165"/>
      <c r="M72" s="165"/>
      <c r="N72" s="165"/>
      <c r="O72" s="165"/>
      <c r="P72" s="165"/>
      <c r="Q72" s="165"/>
    </row>
    <row r="73" spans="3:17" x14ac:dyDescent="0.25">
      <c r="C73" s="165"/>
      <c r="D73" s="165"/>
      <c r="E73" s="165"/>
      <c r="F73" s="165"/>
      <c r="G73" s="165"/>
      <c r="H73" s="165"/>
      <c r="I73" s="165"/>
      <c r="J73" s="165"/>
      <c r="K73" s="165"/>
      <c r="L73" s="165"/>
      <c r="M73" s="165"/>
      <c r="N73" s="165"/>
      <c r="O73" s="165"/>
      <c r="P73" s="165"/>
      <c r="Q73" s="165"/>
    </row>
    <row r="74" spans="3:17" x14ac:dyDescent="0.25">
      <c r="C74" s="165"/>
      <c r="D74" s="165"/>
      <c r="E74" s="165"/>
      <c r="F74" s="165"/>
      <c r="G74" s="165"/>
      <c r="H74" s="165"/>
      <c r="I74" s="165"/>
      <c r="J74" s="165"/>
      <c r="K74" s="165"/>
      <c r="L74" s="165"/>
      <c r="M74" s="165"/>
      <c r="N74" s="165"/>
      <c r="O74" s="165"/>
      <c r="P74" s="165"/>
      <c r="Q74" s="165"/>
    </row>
    <row r="75" spans="3:17" x14ac:dyDescent="0.25">
      <c r="C75" s="165"/>
      <c r="D75" s="165"/>
      <c r="E75" s="165"/>
      <c r="F75" s="165"/>
      <c r="G75" s="165"/>
      <c r="H75" s="165"/>
      <c r="I75" s="165"/>
      <c r="J75" s="165"/>
      <c r="K75" s="165"/>
      <c r="L75" s="165"/>
      <c r="M75" s="165"/>
      <c r="N75" s="165"/>
      <c r="O75" s="165"/>
      <c r="P75" s="165"/>
      <c r="Q75" s="165"/>
    </row>
    <row r="76" spans="3:17" x14ac:dyDescent="0.25">
      <c r="C76" s="165"/>
      <c r="D76" s="165"/>
      <c r="E76" s="165"/>
      <c r="F76" s="165"/>
      <c r="G76" s="165"/>
      <c r="H76" s="165"/>
      <c r="I76" s="165"/>
      <c r="J76" s="165"/>
      <c r="K76" s="165"/>
      <c r="L76" s="165"/>
      <c r="M76" s="165"/>
      <c r="N76" s="165"/>
      <c r="O76" s="165"/>
      <c r="P76" s="165"/>
      <c r="Q76" s="165"/>
    </row>
    <row r="77" spans="3:17" x14ac:dyDescent="0.25">
      <c r="C77" s="165"/>
      <c r="D77" s="165"/>
      <c r="E77" s="165"/>
      <c r="F77" s="165"/>
      <c r="G77" s="165"/>
      <c r="H77" s="165"/>
      <c r="I77" s="165"/>
      <c r="J77" s="165"/>
      <c r="K77" s="165"/>
      <c r="L77" s="165"/>
      <c r="M77" s="165"/>
      <c r="N77" s="165"/>
      <c r="O77" s="165"/>
      <c r="P77" s="165"/>
      <c r="Q77" s="165"/>
    </row>
    <row r="78" spans="3:17" x14ac:dyDescent="0.25">
      <c r="C78" s="165"/>
      <c r="D78" s="165"/>
      <c r="E78" s="165"/>
      <c r="F78" s="165"/>
      <c r="G78" s="165"/>
      <c r="H78" s="165"/>
      <c r="I78" s="165"/>
      <c r="J78" s="165"/>
      <c r="K78" s="165"/>
      <c r="L78" s="165"/>
      <c r="M78" s="165"/>
      <c r="N78" s="165"/>
      <c r="O78" s="165"/>
      <c r="P78" s="165"/>
      <c r="Q78" s="165"/>
    </row>
    <row r="79" spans="3:17" x14ac:dyDescent="0.25">
      <c r="C79" s="165"/>
      <c r="D79" s="165"/>
      <c r="E79" s="165"/>
      <c r="F79" s="165"/>
      <c r="G79" s="165"/>
      <c r="H79" s="165"/>
      <c r="I79" s="165"/>
      <c r="J79" s="165"/>
      <c r="K79" s="165"/>
      <c r="L79" s="165"/>
      <c r="M79" s="165"/>
      <c r="N79" s="165"/>
      <c r="O79" s="165"/>
      <c r="P79" s="165"/>
      <c r="Q79" s="165"/>
    </row>
    <row r="80" spans="3:17" x14ac:dyDescent="0.25">
      <c r="C80" s="165"/>
      <c r="D80" s="165"/>
      <c r="E80" s="165"/>
      <c r="F80" s="165"/>
      <c r="G80" s="165"/>
      <c r="H80" s="165"/>
      <c r="I80" s="165"/>
      <c r="J80" s="165"/>
      <c r="K80" s="165"/>
      <c r="L80" s="165"/>
      <c r="M80" s="165"/>
      <c r="N80" s="165"/>
      <c r="O80" s="165"/>
      <c r="P80" s="165"/>
      <c r="Q80" s="165"/>
    </row>
    <row r="81" spans="3:17" x14ac:dyDescent="0.25">
      <c r="C81" s="165"/>
      <c r="D81" s="165"/>
      <c r="E81" s="165"/>
      <c r="F81" s="165"/>
      <c r="G81" s="165"/>
      <c r="H81" s="165"/>
      <c r="I81" s="165"/>
      <c r="J81" s="165"/>
      <c r="K81" s="165"/>
      <c r="L81" s="165"/>
      <c r="M81" s="165"/>
      <c r="N81" s="165"/>
      <c r="O81" s="165"/>
      <c r="P81" s="165"/>
      <c r="Q81" s="165"/>
    </row>
    <row r="82" spans="3:17" x14ac:dyDescent="0.25">
      <c r="C82" s="165"/>
      <c r="D82" s="165"/>
      <c r="E82" s="165"/>
      <c r="F82" s="165"/>
      <c r="G82" s="165"/>
      <c r="H82" s="165"/>
      <c r="I82" s="165"/>
      <c r="J82" s="165"/>
      <c r="K82" s="165"/>
      <c r="L82" s="165"/>
      <c r="M82" s="165"/>
      <c r="N82" s="165"/>
      <c r="O82" s="165"/>
      <c r="P82" s="165"/>
      <c r="Q82" s="165"/>
    </row>
    <row r="83" spans="3:17" x14ac:dyDescent="0.25">
      <c r="C83" s="165"/>
      <c r="D83" s="165"/>
      <c r="E83" s="165"/>
      <c r="F83" s="165"/>
      <c r="G83" s="165"/>
      <c r="H83" s="165"/>
      <c r="I83" s="165"/>
      <c r="J83" s="165"/>
      <c r="K83" s="165"/>
      <c r="L83" s="165"/>
      <c r="M83" s="165"/>
      <c r="N83" s="165"/>
      <c r="O83" s="165"/>
      <c r="P83" s="165"/>
      <c r="Q83" s="165"/>
    </row>
    <row r="84" spans="3:17" x14ac:dyDescent="0.25">
      <c r="C84" s="165"/>
      <c r="D84" s="165"/>
      <c r="E84" s="165"/>
      <c r="F84" s="165"/>
      <c r="G84" s="165"/>
      <c r="H84" s="165"/>
      <c r="I84" s="165"/>
      <c r="J84" s="165"/>
      <c r="K84" s="165"/>
      <c r="L84" s="165"/>
      <c r="M84" s="165"/>
      <c r="N84" s="165"/>
      <c r="O84" s="165"/>
      <c r="P84" s="165"/>
      <c r="Q84" s="165"/>
    </row>
    <row r="85" spans="3:17" x14ac:dyDescent="0.25">
      <c r="C85" s="165"/>
      <c r="D85" s="165"/>
      <c r="E85" s="165"/>
      <c r="F85" s="165"/>
      <c r="G85" s="165"/>
      <c r="H85" s="165"/>
      <c r="I85" s="165"/>
      <c r="J85" s="165"/>
      <c r="K85" s="165"/>
      <c r="L85" s="165"/>
      <c r="M85" s="165"/>
      <c r="N85" s="165"/>
      <c r="O85" s="165"/>
      <c r="P85" s="165"/>
      <c r="Q85" s="165"/>
    </row>
    <row r="86" spans="3:17" x14ac:dyDescent="0.25">
      <c r="C86" s="165"/>
      <c r="D86" s="165"/>
      <c r="E86" s="165"/>
      <c r="F86" s="165"/>
      <c r="G86" s="165"/>
      <c r="H86" s="165"/>
      <c r="I86" s="165"/>
      <c r="J86" s="165"/>
      <c r="K86" s="165"/>
      <c r="L86" s="165"/>
      <c r="M86" s="165"/>
      <c r="N86" s="165"/>
      <c r="O86" s="165"/>
      <c r="P86" s="165"/>
      <c r="Q86" s="165"/>
    </row>
    <row r="87" spans="3:17" x14ac:dyDescent="0.25">
      <c r="C87" s="165"/>
      <c r="D87" s="165"/>
      <c r="E87" s="165"/>
      <c r="F87" s="165"/>
      <c r="G87" s="165"/>
      <c r="H87" s="165"/>
      <c r="I87" s="165"/>
      <c r="J87" s="165"/>
      <c r="K87" s="165"/>
      <c r="L87" s="165"/>
      <c r="M87" s="165"/>
      <c r="N87" s="165"/>
      <c r="O87" s="165"/>
      <c r="P87" s="165"/>
      <c r="Q87" s="165"/>
    </row>
    <row r="88" spans="3:17" x14ac:dyDescent="0.25">
      <c r="C88" s="165"/>
      <c r="D88" s="165"/>
      <c r="E88" s="165"/>
      <c r="F88" s="165"/>
      <c r="G88" s="165"/>
      <c r="H88" s="165"/>
      <c r="I88" s="165"/>
      <c r="J88" s="165"/>
      <c r="K88" s="165"/>
      <c r="L88" s="165"/>
      <c r="M88" s="165"/>
      <c r="N88" s="165"/>
      <c r="O88" s="165"/>
      <c r="P88" s="165"/>
      <c r="Q88" s="165"/>
    </row>
    <row r="89" spans="3:17" x14ac:dyDescent="0.25">
      <c r="C89" s="165"/>
      <c r="D89" s="165"/>
      <c r="E89" s="165"/>
      <c r="F89" s="165"/>
      <c r="G89" s="165"/>
      <c r="H89" s="165"/>
      <c r="I89" s="165"/>
      <c r="J89" s="165"/>
      <c r="K89" s="165"/>
      <c r="L89" s="165"/>
      <c r="M89" s="165"/>
      <c r="N89" s="165"/>
      <c r="O89" s="165"/>
      <c r="P89" s="165"/>
      <c r="Q89" s="165"/>
    </row>
    <row r="90" spans="3:17" x14ac:dyDescent="0.25">
      <c r="C90" s="165"/>
      <c r="D90" s="165"/>
      <c r="E90" s="165"/>
      <c r="F90" s="165"/>
      <c r="G90" s="165"/>
      <c r="H90" s="165"/>
      <c r="I90" s="165"/>
      <c r="J90" s="165"/>
      <c r="K90" s="165"/>
      <c r="L90" s="165"/>
      <c r="M90" s="165"/>
      <c r="N90" s="165"/>
      <c r="O90" s="165"/>
      <c r="P90" s="165"/>
      <c r="Q90" s="165"/>
    </row>
    <row r="91" spans="3:17" x14ac:dyDescent="0.25">
      <c r="C91" s="165"/>
      <c r="D91" s="165"/>
      <c r="E91" s="165"/>
      <c r="F91" s="165"/>
      <c r="G91" s="165"/>
      <c r="H91" s="165"/>
      <c r="I91" s="165"/>
      <c r="J91" s="165"/>
      <c r="K91" s="165"/>
      <c r="L91" s="165"/>
      <c r="M91" s="165"/>
      <c r="N91" s="165"/>
      <c r="O91" s="165"/>
      <c r="P91" s="165"/>
      <c r="Q91" s="165"/>
    </row>
    <row r="92" spans="3:17" x14ac:dyDescent="0.25">
      <c r="C92" s="165"/>
      <c r="D92" s="165"/>
      <c r="E92" s="165"/>
      <c r="F92" s="165"/>
      <c r="G92" s="165"/>
      <c r="H92" s="165"/>
      <c r="I92" s="165"/>
      <c r="J92" s="165"/>
      <c r="K92" s="165"/>
      <c r="L92" s="165"/>
      <c r="M92" s="165"/>
      <c r="N92" s="165"/>
      <c r="O92" s="165"/>
      <c r="P92" s="165"/>
      <c r="Q92" s="165"/>
    </row>
    <row r="93" spans="3:17" x14ac:dyDescent="0.25">
      <c r="C93" s="165"/>
      <c r="D93" s="165"/>
      <c r="E93" s="165"/>
      <c r="F93" s="165"/>
      <c r="G93" s="165"/>
      <c r="H93" s="165"/>
      <c r="I93" s="165"/>
      <c r="J93" s="165"/>
      <c r="K93" s="165"/>
      <c r="L93" s="165"/>
      <c r="M93" s="165"/>
      <c r="N93" s="165"/>
      <c r="O93" s="165"/>
      <c r="P93" s="165"/>
      <c r="Q93" s="165"/>
    </row>
    <row r="94" spans="3:17" x14ac:dyDescent="0.25">
      <c r="C94" s="165"/>
      <c r="D94" s="165"/>
      <c r="E94" s="165"/>
      <c r="F94" s="165"/>
      <c r="G94" s="165"/>
      <c r="H94" s="165"/>
      <c r="I94" s="165"/>
      <c r="J94" s="165"/>
      <c r="K94" s="165"/>
      <c r="L94" s="165"/>
      <c r="M94" s="165"/>
      <c r="N94" s="165"/>
      <c r="O94" s="165"/>
      <c r="P94" s="165"/>
      <c r="Q94" s="165"/>
    </row>
    <row r="95" spans="3:17" x14ac:dyDescent="0.25">
      <c r="C95" s="165"/>
      <c r="D95" s="165"/>
      <c r="E95" s="165"/>
      <c r="F95" s="165"/>
      <c r="G95" s="165"/>
      <c r="H95" s="165"/>
      <c r="I95" s="165"/>
      <c r="J95" s="165"/>
      <c r="K95" s="165"/>
      <c r="L95" s="165"/>
      <c r="M95" s="165"/>
      <c r="N95" s="165"/>
      <c r="O95" s="165"/>
      <c r="P95" s="165"/>
      <c r="Q95" s="165"/>
    </row>
    <row r="96" spans="3:17" x14ac:dyDescent="0.25">
      <c r="C96" s="165"/>
      <c r="D96" s="165"/>
      <c r="E96" s="165"/>
      <c r="F96" s="165"/>
      <c r="G96" s="165"/>
      <c r="H96" s="165"/>
      <c r="I96" s="165"/>
      <c r="J96" s="165"/>
      <c r="K96" s="165"/>
      <c r="L96" s="165"/>
      <c r="M96" s="165"/>
      <c r="N96" s="165"/>
      <c r="O96" s="165"/>
      <c r="P96" s="165"/>
      <c r="Q96" s="165"/>
    </row>
    <row r="97" spans="3:17" x14ac:dyDescent="0.25">
      <c r="C97" s="165"/>
      <c r="D97" s="165"/>
      <c r="E97" s="165"/>
      <c r="F97" s="165"/>
      <c r="G97" s="165"/>
      <c r="H97" s="165"/>
      <c r="I97" s="165"/>
      <c r="J97" s="165"/>
      <c r="K97" s="165"/>
      <c r="L97" s="165"/>
      <c r="M97" s="165"/>
      <c r="N97" s="165"/>
      <c r="O97" s="165"/>
      <c r="P97" s="165"/>
      <c r="Q97" s="165"/>
    </row>
    <row r="98" spans="3:17" x14ac:dyDescent="0.25">
      <c r="C98" s="165"/>
      <c r="D98" s="165"/>
      <c r="E98" s="165"/>
      <c r="F98" s="165"/>
      <c r="G98" s="165"/>
      <c r="H98" s="165"/>
      <c r="I98" s="165"/>
      <c r="J98" s="165"/>
      <c r="K98" s="165"/>
      <c r="L98" s="165"/>
      <c r="M98" s="165"/>
      <c r="N98" s="165"/>
      <c r="O98" s="165"/>
      <c r="P98" s="165"/>
      <c r="Q98" s="165"/>
    </row>
    <row r="99" spans="3:17" x14ac:dyDescent="0.25">
      <c r="C99" s="165"/>
      <c r="D99" s="165"/>
      <c r="E99" s="165"/>
      <c r="F99" s="165"/>
      <c r="G99" s="165"/>
      <c r="H99" s="165"/>
      <c r="I99" s="165"/>
      <c r="J99" s="165"/>
      <c r="K99" s="165"/>
      <c r="L99" s="165"/>
      <c r="M99" s="165"/>
      <c r="N99" s="165"/>
      <c r="O99" s="165"/>
      <c r="P99" s="165"/>
      <c r="Q99" s="165"/>
    </row>
    <row r="100" spans="3:17" x14ac:dyDescent="0.25">
      <c r="C100" s="165"/>
      <c r="D100" s="165"/>
      <c r="E100" s="165"/>
      <c r="F100" s="165"/>
      <c r="G100" s="165"/>
      <c r="H100" s="165"/>
      <c r="I100" s="165"/>
      <c r="J100" s="165"/>
      <c r="K100" s="165"/>
      <c r="L100" s="165"/>
      <c r="M100" s="165"/>
      <c r="N100" s="165"/>
      <c r="O100" s="165"/>
      <c r="P100" s="165"/>
      <c r="Q100" s="165"/>
    </row>
    <row r="101" spans="3:17" x14ac:dyDescent="0.25">
      <c r="C101" s="165"/>
      <c r="D101" s="165"/>
      <c r="E101" s="165"/>
      <c r="F101" s="165"/>
      <c r="G101" s="165"/>
      <c r="H101" s="165"/>
      <c r="I101" s="165"/>
      <c r="J101" s="165"/>
      <c r="K101" s="165"/>
      <c r="L101" s="165"/>
      <c r="M101" s="165"/>
      <c r="N101" s="165"/>
      <c r="O101" s="165"/>
      <c r="P101" s="165"/>
      <c r="Q101" s="165"/>
    </row>
    <row r="102" spans="3:17" x14ac:dyDescent="0.25">
      <c r="C102" s="165"/>
      <c r="D102" s="165"/>
      <c r="E102" s="165"/>
      <c r="F102" s="165"/>
      <c r="G102" s="165"/>
      <c r="H102" s="165"/>
      <c r="I102" s="165"/>
      <c r="J102" s="165"/>
      <c r="K102" s="165"/>
      <c r="L102" s="165"/>
      <c r="M102" s="165"/>
      <c r="N102" s="165"/>
      <c r="O102" s="165"/>
      <c r="P102" s="165"/>
      <c r="Q102" s="165"/>
    </row>
    <row r="103" spans="3:17" x14ac:dyDescent="0.25">
      <c r="C103" s="165"/>
      <c r="D103" s="165"/>
      <c r="E103" s="165"/>
      <c r="F103" s="165"/>
      <c r="G103" s="165"/>
      <c r="H103" s="165"/>
      <c r="I103" s="165"/>
      <c r="J103" s="165"/>
      <c r="K103" s="165"/>
      <c r="L103" s="165"/>
      <c r="M103" s="165"/>
      <c r="N103" s="165"/>
      <c r="O103" s="165"/>
      <c r="P103" s="165"/>
      <c r="Q103" s="165"/>
    </row>
    <row r="104" spans="3:17" x14ac:dyDescent="0.25">
      <c r="C104" s="165"/>
      <c r="D104" s="165"/>
      <c r="E104" s="165"/>
      <c r="F104" s="165"/>
      <c r="G104" s="165"/>
      <c r="H104" s="165"/>
      <c r="I104" s="165"/>
      <c r="J104" s="165"/>
      <c r="K104" s="165"/>
      <c r="L104" s="165"/>
      <c r="M104" s="165"/>
      <c r="N104" s="165"/>
      <c r="O104" s="165"/>
      <c r="P104" s="165"/>
      <c r="Q104" s="165"/>
    </row>
    <row r="105" spans="3:17" x14ac:dyDescent="0.25">
      <c r="C105" s="165"/>
      <c r="D105" s="165"/>
      <c r="E105" s="165"/>
      <c r="F105" s="165"/>
      <c r="G105" s="165"/>
      <c r="H105" s="165"/>
      <c r="I105" s="165"/>
      <c r="J105" s="165"/>
      <c r="K105" s="165"/>
      <c r="L105" s="165"/>
      <c r="M105" s="165"/>
      <c r="N105" s="165"/>
      <c r="O105" s="165"/>
      <c r="P105" s="165"/>
      <c r="Q105" s="165"/>
    </row>
    <row r="106" spans="3:17" x14ac:dyDescent="0.25">
      <c r="C106" s="165"/>
      <c r="D106" s="165"/>
      <c r="E106" s="165"/>
      <c r="F106" s="165"/>
      <c r="G106" s="165"/>
      <c r="H106" s="165"/>
      <c r="I106" s="165"/>
      <c r="J106" s="165"/>
      <c r="K106" s="165"/>
      <c r="L106" s="165"/>
      <c r="M106" s="165"/>
      <c r="N106" s="165"/>
      <c r="O106" s="165"/>
      <c r="P106" s="165"/>
      <c r="Q106" s="165"/>
    </row>
    <row r="107" spans="3:17" x14ac:dyDescent="0.25">
      <c r="C107" s="165"/>
      <c r="D107" s="165"/>
      <c r="E107" s="165"/>
      <c r="F107" s="165"/>
      <c r="G107" s="165"/>
      <c r="H107" s="165"/>
      <c r="I107" s="165"/>
      <c r="J107" s="165"/>
      <c r="K107" s="165"/>
      <c r="L107" s="165"/>
      <c r="M107" s="165"/>
      <c r="N107" s="165"/>
      <c r="O107" s="165"/>
      <c r="P107" s="165"/>
      <c r="Q107" s="165"/>
    </row>
    <row r="108" spans="3:17" x14ac:dyDescent="0.25">
      <c r="C108" s="165"/>
      <c r="D108" s="165"/>
      <c r="E108" s="165"/>
      <c r="F108" s="165"/>
      <c r="G108" s="165"/>
      <c r="H108" s="165"/>
      <c r="I108" s="165"/>
      <c r="J108" s="165"/>
      <c r="K108" s="165"/>
      <c r="L108" s="165"/>
      <c r="M108" s="165"/>
      <c r="N108" s="165"/>
      <c r="O108" s="165"/>
      <c r="P108" s="165"/>
      <c r="Q108" s="165"/>
    </row>
    <row r="109" spans="3:17" x14ac:dyDescent="0.25">
      <c r="C109" s="165"/>
      <c r="D109" s="165"/>
      <c r="E109" s="165"/>
      <c r="F109" s="165"/>
      <c r="G109" s="165"/>
      <c r="H109" s="165"/>
      <c r="I109" s="165"/>
      <c r="J109" s="165"/>
      <c r="K109" s="165"/>
      <c r="L109" s="165"/>
      <c r="M109" s="165"/>
      <c r="N109" s="165"/>
      <c r="O109" s="165"/>
      <c r="P109" s="165"/>
      <c r="Q109" s="165"/>
    </row>
    <row r="110" spans="3:17" x14ac:dyDescent="0.25">
      <c r="C110" s="165"/>
      <c r="D110" s="165"/>
      <c r="E110" s="165"/>
      <c r="F110" s="165"/>
      <c r="G110" s="165"/>
      <c r="H110" s="165"/>
      <c r="I110" s="165"/>
      <c r="J110" s="165"/>
      <c r="K110" s="165"/>
      <c r="L110" s="165"/>
      <c r="M110" s="165"/>
      <c r="N110" s="165"/>
      <c r="O110" s="165"/>
      <c r="P110" s="165"/>
      <c r="Q110" s="165"/>
    </row>
    <row r="111" spans="3:17" x14ac:dyDescent="0.25">
      <c r="C111" s="165"/>
      <c r="D111" s="165"/>
      <c r="E111" s="165"/>
      <c r="F111" s="165"/>
      <c r="G111" s="165"/>
      <c r="H111" s="165"/>
      <c r="I111" s="165"/>
      <c r="J111" s="165"/>
      <c r="K111" s="165"/>
      <c r="L111" s="165"/>
      <c r="M111" s="165"/>
      <c r="N111" s="165"/>
      <c r="O111" s="165"/>
      <c r="P111" s="165"/>
      <c r="Q111" s="165"/>
    </row>
    <row r="112" spans="3:17" x14ac:dyDescent="0.25">
      <c r="C112" s="165"/>
      <c r="D112" s="165"/>
      <c r="E112" s="165"/>
      <c r="F112" s="165"/>
      <c r="G112" s="165"/>
      <c r="H112" s="165"/>
      <c r="I112" s="165"/>
      <c r="J112" s="165"/>
      <c r="K112" s="165"/>
      <c r="L112" s="165"/>
      <c r="M112" s="165"/>
      <c r="N112" s="165"/>
      <c r="O112" s="165"/>
      <c r="P112" s="165"/>
      <c r="Q112" s="165"/>
    </row>
    <row r="113" spans="3:17" x14ac:dyDescent="0.25">
      <c r="C113" s="165"/>
      <c r="D113" s="165"/>
      <c r="E113" s="165"/>
      <c r="F113" s="165"/>
      <c r="G113" s="165"/>
      <c r="H113" s="165"/>
      <c r="I113" s="165"/>
      <c r="J113" s="165"/>
      <c r="K113" s="165"/>
      <c r="L113" s="165"/>
      <c r="M113" s="165"/>
      <c r="N113" s="165"/>
      <c r="O113" s="165"/>
      <c r="P113" s="165"/>
      <c r="Q113" s="165"/>
    </row>
    <row r="114" spans="3:17" x14ac:dyDescent="0.25">
      <c r="C114" s="165"/>
      <c r="D114" s="165"/>
      <c r="E114" s="165"/>
      <c r="F114" s="165"/>
      <c r="G114" s="165"/>
      <c r="H114" s="165"/>
      <c r="I114" s="165"/>
      <c r="J114" s="165"/>
      <c r="K114" s="165"/>
      <c r="L114" s="165"/>
      <c r="M114" s="165"/>
      <c r="N114" s="165"/>
      <c r="O114" s="165"/>
      <c r="P114" s="165"/>
      <c r="Q114" s="165"/>
    </row>
    <row r="115" spans="3:17" x14ac:dyDescent="0.25">
      <c r="C115" s="165"/>
      <c r="D115" s="165"/>
      <c r="E115" s="165"/>
      <c r="F115" s="165"/>
      <c r="G115" s="165"/>
      <c r="H115" s="165"/>
      <c r="I115" s="165"/>
      <c r="J115" s="165"/>
      <c r="K115" s="165"/>
      <c r="L115" s="165"/>
      <c r="M115" s="165"/>
      <c r="N115" s="165"/>
      <c r="O115" s="165"/>
      <c r="P115" s="165"/>
      <c r="Q115" s="165"/>
    </row>
    <row r="116" spans="3:17" x14ac:dyDescent="0.25">
      <c r="C116" s="165"/>
      <c r="D116" s="165"/>
      <c r="E116" s="165"/>
      <c r="F116" s="165"/>
      <c r="G116" s="165"/>
      <c r="H116" s="165"/>
      <c r="I116" s="165"/>
      <c r="J116" s="165"/>
      <c r="K116" s="165"/>
      <c r="L116" s="165"/>
      <c r="M116" s="165"/>
      <c r="N116" s="165"/>
      <c r="O116" s="165"/>
      <c r="P116" s="165"/>
      <c r="Q116" s="165"/>
    </row>
    <row r="117" spans="3:17" x14ac:dyDescent="0.25">
      <c r="C117" s="165"/>
      <c r="D117" s="165"/>
      <c r="E117" s="165"/>
      <c r="F117" s="165"/>
      <c r="G117" s="165"/>
      <c r="H117" s="165"/>
      <c r="I117" s="165"/>
      <c r="J117" s="165"/>
      <c r="K117" s="165"/>
      <c r="L117" s="165"/>
      <c r="M117" s="165"/>
      <c r="N117" s="165"/>
      <c r="O117" s="165"/>
      <c r="P117" s="165"/>
      <c r="Q117" s="165"/>
    </row>
    <row r="118" spans="3:17" x14ac:dyDescent="0.25">
      <c r="C118" s="165"/>
      <c r="D118" s="165"/>
      <c r="E118" s="165"/>
      <c r="F118" s="165"/>
      <c r="G118" s="165"/>
      <c r="H118" s="165"/>
      <c r="I118" s="165"/>
      <c r="J118" s="165"/>
      <c r="K118" s="165"/>
      <c r="L118" s="165"/>
      <c r="M118" s="165"/>
      <c r="N118" s="165"/>
      <c r="O118" s="165"/>
      <c r="P118" s="165"/>
      <c r="Q118" s="165"/>
    </row>
    <row r="119" spans="3:17" x14ac:dyDescent="0.25">
      <c r="C119" s="165"/>
      <c r="D119" s="165"/>
      <c r="E119" s="165"/>
      <c r="F119" s="165"/>
      <c r="G119" s="165"/>
      <c r="H119" s="165"/>
      <c r="I119" s="165"/>
      <c r="J119" s="165"/>
      <c r="K119" s="165"/>
      <c r="L119" s="165"/>
      <c r="M119" s="165"/>
      <c r="N119" s="165"/>
      <c r="O119" s="165"/>
      <c r="P119" s="165"/>
      <c r="Q119" s="165"/>
    </row>
    <row r="120" spans="3:17" x14ac:dyDescent="0.25">
      <c r="C120" s="165"/>
      <c r="D120" s="165"/>
      <c r="E120" s="165"/>
      <c r="F120" s="165"/>
      <c r="G120" s="165"/>
      <c r="H120" s="165"/>
      <c r="I120" s="165"/>
      <c r="J120" s="165"/>
      <c r="K120" s="165"/>
      <c r="L120" s="165"/>
      <c r="M120" s="165"/>
      <c r="N120" s="165"/>
      <c r="O120" s="165"/>
      <c r="P120" s="165"/>
      <c r="Q120" s="165"/>
    </row>
    <row r="121" spans="3:17" x14ac:dyDescent="0.25">
      <c r="C121" s="165"/>
      <c r="D121" s="165"/>
      <c r="E121" s="165"/>
      <c r="F121" s="165"/>
      <c r="G121" s="165"/>
      <c r="H121" s="165"/>
      <c r="I121" s="165"/>
      <c r="J121" s="165"/>
      <c r="K121" s="165"/>
      <c r="L121" s="165"/>
      <c r="M121" s="165"/>
      <c r="N121" s="165"/>
      <c r="O121" s="165"/>
      <c r="P121" s="165"/>
      <c r="Q121" s="165"/>
    </row>
    <row r="122" spans="3:17" x14ac:dyDescent="0.25">
      <c r="C122" s="165"/>
      <c r="D122" s="165"/>
      <c r="E122" s="165"/>
      <c r="F122" s="165"/>
      <c r="G122" s="165"/>
      <c r="H122" s="165"/>
      <c r="I122" s="165"/>
      <c r="J122" s="165"/>
      <c r="K122" s="165"/>
      <c r="L122" s="165"/>
      <c r="M122" s="165"/>
      <c r="N122" s="165"/>
      <c r="O122" s="165"/>
      <c r="P122" s="165"/>
      <c r="Q122" s="165"/>
    </row>
    <row r="123" spans="3:17" x14ac:dyDescent="0.25">
      <c r="C123" s="165"/>
      <c r="D123" s="165"/>
      <c r="E123" s="165"/>
      <c r="F123" s="165"/>
      <c r="G123" s="165"/>
      <c r="H123" s="165"/>
      <c r="I123" s="165"/>
      <c r="J123" s="165"/>
      <c r="K123" s="165"/>
      <c r="L123" s="165"/>
      <c r="M123" s="165"/>
      <c r="N123" s="165"/>
      <c r="O123" s="165"/>
      <c r="P123" s="165"/>
      <c r="Q123" s="165"/>
    </row>
    <row r="124" spans="3:17" x14ac:dyDescent="0.25">
      <c r="C124" s="165"/>
      <c r="D124" s="165"/>
      <c r="E124" s="165"/>
      <c r="F124" s="165"/>
      <c r="G124" s="165"/>
      <c r="H124" s="165"/>
      <c r="I124" s="165"/>
      <c r="J124" s="165"/>
      <c r="K124" s="165"/>
      <c r="L124" s="165"/>
      <c r="M124" s="165"/>
      <c r="N124" s="165"/>
      <c r="O124" s="165"/>
      <c r="P124" s="165"/>
      <c r="Q124" s="165"/>
    </row>
    <row r="125" spans="3:17" x14ac:dyDescent="0.25">
      <c r="C125" s="165"/>
      <c r="D125" s="165"/>
      <c r="E125" s="165"/>
      <c r="F125" s="165"/>
      <c r="G125" s="165"/>
      <c r="H125" s="165"/>
      <c r="I125" s="165"/>
      <c r="J125" s="165"/>
      <c r="K125" s="165"/>
      <c r="L125" s="165"/>
      <c r="M125" s="165"/>
      <c r="N125" s="165"/>
      <c r="O125" s="165"/>
      <c r="P125" s="165"/>
      <c r="Q125" s="165"/>
    </row>
    <row r="126" spans="3:17" x14ac:dyDescent="0.25">
      <c r="C126" s="165"/>
      <c r="D126" s="165"/>
      <c r="E126" s="165"/>
      <c r="F126" s="165"/>
      <c r="G126" s="165"/>
      <c r="H126" s="165"/>
      <c r="I126" s="165"/>
      <c r="J126" s="165"/>
      <c r="K126" s="165"/>
      <c r="L126" s="165"/>
      <c r="M126" s="165"/>
      <c r="N126" s="165"/>
      <c r="O126" s="165"/>
      <c r="P126" s="165"/>
      <c r="Q126" s="165"/>
    </row>
    <row r="127" spans="3:17" x14ac:dyDescent="0.25">
      <c r="C127" s="165"/>
      <c r="D127" s="165"/>
      <c r="E127" s="165"/>
      <c r="F127" s="165"/>
      <c r="G127" s="165"/>
      <c r="H127" s="165"/>
      <c r="I127" s="165"/>
      <c r="J127" s="165"/>
      <c r="K127" s="165"/>
      <c r="L127" s="165"/>
      <c r="M127" s="165"/>
      <c r="N127" s="165"/>
      <c r="O127" s="165"/>
      <c r="P127" s="165"/>
      <c r="Q127" s="165"/>
    </row>
    <row r="128" spans="3:17" x14ac:dyDescent="0.25">
      <c r="C128" s="165"/>
      <c r="D128" s="165"/>
      <c r="E128" s="165"/>
      <c r="F128" s="165"/>
      <c r="G128" s="165"/>
      <c r="H128" s="165"/>
      <c r="I128" s="165"/>
      <c r="J128" s="165"/>
      <c r="K128" s="165"/>
      <c r="L128" s="165"/>
      <c r="M128" s="165"/>
      <c r="N128" s="165"/>
      <c r="O128" s="165"/>
      <c r="P128" s="165"/>
      <c r="Q128" s="165"/>
    </row>
    <row r="129" spans="3:17" x14ac:dyDescent="0.25">
      <c r="C129" s="165"/>
      <c r="D129" s="165"/>
      <c r="E129" s="165"/>
      <c r="F129" s="165"/>
      <c r="G129" s="165"/>
      <c r="H129" s="165"/>
      <c r="I129" s="165"/>
      <c r="J129" s="165"/>
      <c r="K129" s="165"/>
      <c r="L129" s="165"/>
      <c r="M129" s="165"/>
      <c r="N129" s="165"/>
      <c r="O129" s="165"/>
      <c r="P129" s="165"/>
      <c r="Q129" s="165"/>
    </row>
    <row r="130" spans="3:17" x14ac:dyDescent="0.25">
      <c r="C130" s="165"/>
      <c r="D130" s="165"/>
      <c r="E130" s="165"/>
      <c r="F130" s="165"/>
      <c r="G130" s="165"/>
      <c r="H130" s="165"/>
      <c r="I130" s="165"/>
      <c r="J130" s="165"/>
      <c r="K130" s="165"/>
      <c r="L130" s="165"/>
      <c r="M130" s="165"/>
      <c r="N130" s="165"/>
      <c r="O130" s="165"/>
      <c r="P130" s="165"/>
      <c r="Q130" s="165"/>
    </row>
    <row r="131" spans="3:17" x14ac:dyDescent="0.25">
      <c r="C131" s="165"/>
      <c r="D131" s="165"/>
      <c r="E131" s="165"/>
      <c r="F131" s="165"/>
      <c r="G131" s="165"/>
      <c r="H131" s="165"/>
      <c r="I131" s="165"/>
      <c r="J131" s="165"/>
      <c r="K131" s="165"/>
      <c r="L131" s="165"/>
      <c r="M131" s="165"/>
      <c r="N131" s="165"/>
      <c r="O131" s="165"/>
      <c r="P131" s="165"/>
      <c r="Q131" s="165"/>
    </row>
    <row r="132" spans="3:17" x14ac:dyDescent="0.25">
      <c r="C132" s="165"/>
      <c r="D132" s="165"/>
      <c r="E132" s="165"/>
      <c r="F132" s="165"/>
      <c r="G132" s="165"/>
      <c r="H132" s="165"/>
      <c r="I132" s="165"/>
      <c r="J132" s="165"/>
      <c r="K132" s="165"/>
      <c r="L132" s="165"/>
      <c r="M132" s="165"/>
      <c r="N132" s="165"/>
      <c r="O132" s="165"/>
      <c r="P132" s="165"/>
      <c r="Q132" s="165"/>
    </row>
    <row r="133" spans="3:17" x14ac:dyDescent="0.25">
      <c r="C133" s="165"/>
      <c r="D133" s="165"/>
      <c r="E133" s="165"/>
      <c r="F133" s="165"/>
      <c r="G133" s="165"/>
      <c r="H133" s="165"/>
      <c r="I133" s="165"/>
      <c r="J133" s="165"/>
      <c r="K133" s="165"/>
      <c r="L133" s="165"/>
      <c r="M133" s="165"/>
      <c r="N133" s="165"/>
      <c r="O133" s="165"/>
      <c r="P133" s="165"/>
      <c r="Q133" s="165"/>
    </row>
    <row r="134" spans="3:17" x14ac:dyDescent="0.25">
      <c r="C134" s="165"/>
      <c r="D134" s="165"/>
      <c r="E134" s="165"/>
      <c r="F134" s="165"/>
      <c r="G134" s="165"/>
      <c r="H134" s="165"/>
      <c r="I134" s="165"/>
      <c r="J134" s="165"/>
      <c r="K134" s="165"/>
      <c r="L134" s="165"/>
      <c r="M134" s="165"/>
      <c r="N134" s="165"/>
      <c r="O134" s="165"/>
      <c r="P134" s="165"/>
      <c r="Q134" s="165"/>
    </row>
    <row r="135" spans="3:17" x14ac:dyDescent="0.25">
      <c r="C135" s="165"/>
      <c r="D135" s="165"/>
      <c r="E135" s="165"/>
      <c r="F135" s="165"/>
      <c r="G135" s="165"/>
      <c r="H135" s="165"/>
      <c r="I135" s="165"/>
      <c r="J135" s="165"/>
      <c r="K135" s="165"/>
      <c r="L135" s="165"/>
      <c r="M135" s="165"/>
      <c r="N135" s="165"/>
      <c r="O135" s="165"/>
      <c r="P135" s="165"/>
      <c r="Q135" s="165"/>
    </row>
    <row r="136" spans="3:17" x14ac:dyDescent="0.25">
      <c r="C136" s="165"/>
      <c r="D136" s="165"/>
      <c r="E136" s="165"/>
      <c r="F136" s="165"/>
      <c r="G136" s="165"/>
      <c r="H136" s="165"/>
      <c r="I136" s="165"/>
      <c r="J136" s="165"/>
      <c r="K136" s="165"/>
      <c r="L136" s="165"/>
      <c r="M136" s="165"/>
      <c r="N136" s="165"/>
      <c r="O136" s="165"/>
      <c r="P136" s="165"/>
      <c r="Q136" s="165"/>
    </row>
    <row r="137" spans="3:17" x14ac:dyDescent="0.25">
      <c r="C137" s="165"/>
      <c r="D137" s="165"/>
      <c r="E137" s="165"/>
      <c r="F137" s="165"/>
      <c r="G137" s="165"/>
      <c r="H137" s="165"/>
      <c r="I137" s="165"/>
      <c r="J137" s="165"/>
      <c r="K137" s="165"/>
      <c r="L137" s="165"/>
      <c r="M137" s="165"/>
      <c r="N137" s="165"/>
      <c r="O137" s="165"/>
      <c r="P137" s="165"/>
      <c r="Q137" s="165"/>
    </row>
    <row r="138" spans="3:17" x14ac:dyDescent="0.25">
      <c r="C138" s="165"/>
      <c r="D138" s="165"/>
      <c r="E138" s="165"/>
      <c r="F138" s="165"/>
      <c r="G138" s="165"/>
      <c r="H138" s="165"/>
      <c r="I138" s="165"/>
      <c r="J138" s="165"/>
      <c r="K138" s="165"/>
      <c r="L138" s="165"/>
      <c r="M138" s="165"/>
      <c r="N138" s="165"/>
      <c r="O138" s="165"/>
      <c r="P138" s="165"/>
      <c r="Q138" s="165"/>
    </row>
    <row r="139" spans="3:17" x14ac:dyDescent="0.25">
      <c r="C139" s="165"/>
      <c r="D139" s="165"/>
      <c r="E139" s="165"/>
      <c r="F139" s="165"/>
      <c r="G139" s="165"/>
      <c r="H139" s="165"/>
      <c r="I139" s="165"/>
      <c r="J139" s="165"/>
      <c r="K139" s="165"/>
      <c r="L139" s="165"/>
      <c r="M139" s="165"/>
      <c r="N139" s="165"/>
      <c r="O139" s="165"/>
      <c r="P139" s="165"/>
      <c r="Q139" s="165"/>
    </row>
    <row r="140" spans="3:17" x14ac:dyDescent="0.25">
      <c r="C140" s="165"/>
      <c r="D140" s="165"/>
      <c r="E140" s="165"/>
      <c r="F140" s="165"/>
      <c r="G140" s="165"/>
      <c r="H140" s="165"/>
      <c r="I140" s="165"/>
      <c r="J140" s="165"/>
      <c r="K140" s="165"/>
      <c r="L140" s="165"/>
      <c r="M140" s="165"/>
      <c r="N140" s="165"/>
      <c r="O140" s="165"/>
      <c r="P140" s="165"/>
      <c r="Q140" s="165"/>
    </row>
    <row r="141" spans="3:17" x14ac:dyDescent="0.25">
      <c r="C141" s="165"/>
      <c r="D141" s="165"/>
      <c r="E141" s="165"/>
      <c r="F141" s="165"/>
      <c r="G141" s="165"/>
      <c r="H141" s="165"/>
      <c r="I141" s="165"/>
      <c r="J141" s="165"/>
      <c r="K141" s="165"/>
      <c r="L141" s="165"/>
      <c r="M141" s="165"/>
      <c r="N141" s="165"/>
      <c r="O141" s="165"/>
      <c r="P141" s="165"/>
      <c r="Q141" s="165"/>
    </row>
    <row r="142" spans="3:17" x14ac:dyDescent="0.25">
      <c r="C142" s="165"/>
      <c r="D142" s="165"/>
      <c r="E142" s="165"/>
      <c r="F142" s="165"/>
      <c r="G142" s="165"/>
      <c r="H142" s="165"/>
      <c r="I142" s="165"/>
      <c r="J142" s="165"/>
      <c r="K142" s="165"/>
      <c r="L142" s="165"/>
      <c r="M142" s="165"/>
      <c r="N142" s="165"/>
      <c r="O142" s="165"/>
      <c r="P142" s="165"/>
      <c r="Q142" s="165"/>
    </row>
    <row r="143" spans="3:17" x14ac:dyDescent="0.25">
      <c r="C143" s="165"/>
      <c r="D143" s="165"/>
      <c r="E143" s="165"/>
      <c r="F143" s="165"/>
      <c r="G143" s="165"/>
      <c r="H143" s="165"/>
      <c r="I143" s="165"/>
      <c r="J143" s="165"/>
      <c r="K143" s="165"/>
      <c r="L143" s="165"/>
      <c r="M143" s="165"/>
      <c r="N143" s="165"/>
      <c r="O143" s="165"/>
      <c r="P143" s="165"/>
      <c r="Q143" s="165"/>
    </row>
    <row r="144" spans="3:17" x14ac:dyDescent="0.25">
      <c r="C144" s="165"/>
      <c r="D144" s="165"/>
      <c r="E144" s="165"/>
      <c r="F144" s="165"/>
      <c r="G144" s="165"/>
      <c r="H144" s="165"/>
      <c r="I144" s="165"/>
      <c r="J144" s="165"/>
      <c r="K144" s="165"/>
      <c r="L144" s="165"/>
      <c r="M144" s="165"/>
      <c r="N144" s="165"/>
      <c r="O144" s="165"/>
      <c r="P144" s="165"/>
      <c r="Q144" s="165"/>
    </row>
    <row r="145" spans="3:17" x14ac:dyDescent="0.25">
      <c r="C145" s="165"/>
      <c r="D145" s="165"/>
      <c r="E145" s="165"/>
      <c r="F145" s="165"/>
      <c r="G145" s="165"/>
      <c r="H145" s="165"/>
      <c r="I145" s="165"/>
      <c r="J145" s="165"/>
      <c r="K145" s="165"/>
      <c r="L145" s="165"/>
      <c r="M145" s="165"/>
      <c r="N145" s="165"/>
      <c r="O145" s="165"/>
      <c r="P145" s="165"/>
      <c r="Q145" s="165"/>
    </row>
    <row r="146" spans="3:17" x14ac:dyDescent="0.25">
      <c r="C146" s="165"/>
      <c r="D146" s="165"/>
      <c r="E146" s="165"/>
      <c r="F146" s="165"/>
      <c r="G146" s="165"/>
      <c r="H146" s="165"/>
      <c r="I146" s="165"/>
      <c r="J146" s="165"/>
      <c r="K146" s="165"/>
      <c r="L146" s="165"/>
      <c r="M146" s="165"/>
      <c r="N146" s="165"/>
      <c r="O146" s="165"/>
      <c r="P146" s="165"/>
      <c r="Q146" s="165"/>
    </row>
    <row r="147" spans="3:17" x14ac:dyDescent="0.25">
      <c r="C147" s="165"/>
      <c r="D147" s="165"/>
      <c r="E147" s="165"/>
      <c r="F147" s="165"/>
      <c r="G147" s="165"/>
      <c r="H147" s="165"/>
      <c r="I147" s="165"/>
      <c r="J147" s="165"/>
      <c r="K147" s="165"/>
      <c r="L147" s="165"/>
      <c r="M147" s="165"/>
      <c r="N147" s="165"/>
      <c r="O147" s="165"/>
      <c r="P147" s="165"/>
      <c r="Q147" s="165"/>
    </row>
    <row r="148" spans="3:17" x14ac:dyDescent="0.25">
      <c r="C148" s="165"/>
      <c r="D148" s="165"/>
      <c r="E148" s="165"/>
      <c r="F148" s="165"/>
      <c r="G148" s="165"/>
      <c r="H148" s="165"/>
      <c r="I148" s="165"/>
      <c r="J148" s="165"/>
      <c r="K148" s="165"/>
      <c r="L148" s="165"/>
      <c r="M148" s="165"/>
      <c r="N148" s="165"/>
      <c r="O148" s="165"/>
      <c r="P148" s="165"/>
      <c r="Q148" s="165"/>
    </row>
    <row r="149" spans="3:17" x14ac:dyDescent="0.25">
      <c r="C149" s="165"/>
      <c r="D149" s="165"/>
      <c r="E149" s="165"/>
      <c r="F149" s="165"/>
      <c r="G149" s="165"/>
      <c r="H149" s="165"/>
      <c r="I149" s="165"/>
      <c r="J149" s="165"/>
      <c r="K149" s="165"/>
      <c r="L149" s="165"/>
      <c r="M149" s="165"/>
      <c r="N149" s="165"/>
      <c r="O149" s="165"/>
      <c r="P149" s="165"/>
      <c r="Q149" s="165"/>
    </row>
    <row r="150" spans="3:17" x14ac:dyDescent="0.25">
      <c r="C150" s="165"/>
      <c r="D150" s="165"/>
      <c r="E150" s="165"/>
      <c r="F150" s="165"/>
      <c r="G150" s="165"/>
      <c r="H150" s="165"/>
      <c r="I150" s="165"/>
      <c r="J150" s="165"/>
      <c r="K150" s="165"/>
      <c r="L150" s="165"/>
      <c r="M150" s="165"/>
      <c r="N150" s="165"/>
      <c r="O150" s="165"/>
      <c r="P150" s="165"/>
      <c r="Q150" s="165"/>
    </row>
    <row r="151" spans="3:17" x14ac:dyDescent="0.25">
      <c r="C151" s="165"/>
      <c r="D151" s="165"/>
      <c r="E151" s="165"/>
      <c r="F151" s="165"/>
      <c r="G151" s="165"/>
      <c r="H151" s="165"/>
      <c r="I151" s="165"/>
      <c r="J151" s="165"/>
      <c r="K151" s="165"/>
      <c r="L151" s="165"/>
      <c r="M151" s="165"/>
      <c r="N151" s="165"/>
      <c r="O151" s="165"/>
      <c r="P151" s="165"/>
      <c r="Q151" s="165"/>
    </row>
    <row r="152" spans="3:17" x14ac:dyDescent="0.25">
      <c r="C152" s="165"/>
      <c r="D152" s="165"/>
      <c r="E152" s="165"/>
      <c r="F152" s="165"/>
      <c r="G152" s="165"/>
      <c r="H152" s="165"/>
      <c r="I152" s="165"/>
      <c r="J152" s="165"/>
      <c r="K152" s="165"/>
      <c r="L152" s="165"/>
      <c r="M152" s="165"/>
      <c r="N152" s="165"/>
      <c r="O152" s="165"/>
      <c r="P152" s="165"/>
      <c r="Q152" s="165"/>
    </row>
    <row r="153" spans="3:17" x14ac:dyDescent="0.25">
      <c r="C153" s="165"/>
      <c r="D153" s="165"/>
      <c r="E153" s="165"/>
      <c r="F153" s="165"/>
      <c r="G153" s="165"/>
      <c r="H153" s="165"/>
      <c r="I153" s="165"/>
      <c r="J153" s="165"/>
      <c r="K153" s="165"/>
      <c r="L153" s="165"/>
      <c r="M153" s="165"/>
      <c r="N153" s="165"/>
      <c r="O153" s="165"/>
      <c r="P153" s="165"/>
      <c r="Q153" s="165"/>
    </row>
    <row r="154" spans="3:17" x14ac:dyDescent="0.25">
      <c r="C154" s="165"/>
      <c r="D154" s="165"/>
      <c r="E154" s="165"/>
      <c r="F154" s="165"/>
      <c r="G154" s="165"/>
      <c r="H154" s="165"/>
      <c r="I154" s="165"/>
      <c r="J154" s="165"/>
      <c r="K154" s="165"/>
      <c r="L154" s="165"/>
      <c r="M154" s="165"/>
      <c r="N154" s="165"/>
      <c r="O154" s="165"/>
      <c r="P154" s="165"/>
      <c r="Q154" s="165"/>
    </row>
    <row r="155" spans="3:17" x14ac:dyDescent="0.25">
      <c r="C155" s="165"/>
      <c r="D155" s="165"/>
      <c r="E155" s="165"/>
      <c r="F155" s="165"/>
      <c r="G155" s="165"/>
      <c r="H155" s="165"/>
      <c r="I155" s="165"/>
      <c r="J155" s="165"/>
      <c r="K155" s="165"/>
      <c r="L155" s="165"/>
      <c r="M155" s="165"/>
      <c r="N155" s="165"/>
      <c r="O155" s="165"/>
      <c r="P155" s="165"/>
      <c r="Q155" s="165"/>
    </row>
    <row r="156" spans="3:17" x14ac:dyDescent="0.25">
      <c r="C156" s="165"/>
      <c r="D156" s="165"/>
      <c r="E156" s="165"/>
      <c r="F156" s="165"/>
      <c r="G156" s="165"/>
      <c r="H156" s="165"/>
      <c r="I156" s="165"/>
      <c r="J156" s="165"/>
      <c r="K156" s="165"/>
      <c r="L156" s="165"/>
      <c r="M156" s="165"/>
      <c r="N156" s="165"/>
      <c r="O156" s="165"/>
      <c r="P156" s="165"/>
      <c r="Q156" s="165"/>
    </row>
    <row r="157" spans="3:17" x14ac:dyDescent="0.25">
      <c r="C157" s="165"/>
      <c r="D157" s="165"/>
      <c r="E157" s="165"/>
      <c r="F157" s="165"/>
      <c r="G157" s="165"/>
      <c r="H157" s="165"/>
      <c r="I157" s="165"/>
      <c r="J157" s="165"/>
      <c r="K157" s="165"/>
      <c r="L157" s="165"/>
      <c r="M157" s="165"/>
      <c r="N157" s="165"/>
      <c r="O157" s="165"/>
      <c r="P157" s="165"/>
      <c r="Q157" s="165"/>
    </row>
    <row r="158" spans="3:17" x14ac:dyDescent="0.25">
      <c r="C158" s="165"/>
      <c r="D158" s="165"/>
      <c r="E158" s="165"/>
      <c r="F158" s="165"/>
      <c r="G158" s="165"/>
      <c r="H158" s="165"/>
      <c r="I158" s="165"/>
      <c r="J158" s="165"/>
      <c r="K158" s="165"/>
      <c r="L158" s="165"/>
      <c r="M158" s="165"/>
      <c r="N158" s="165"/>
      <c r="O158" s="165"/>
      <c r="P158" s="165"/>
      <c r="Q158" s="165"/>
    </row>
    <row r="159" spans="3:17" x14ac:dyDescent="0.25">
      <c r="C159" s="165"/>
      <c r="D159" s="165"/>
      <c r="E159" s="165"/>
      <c r="F159" s="165"/>
      <c r="G159" s="165"/>
      <c r="H159" s="165"/>
      <c r="I159" s="165"/>
      <c r="J159" s="165"/>
      <c r="K159" s="165"/>
      <c r="L159" s="165"/>
      <c r="M159" s="165"/>
      <c r="N159" s="165"/>
      <c r="O159" s="165"/>
      <c r="P159" s="165"/>
      <c r="Q159" s="165"/>
    </row>
    <row r="160" spans="3:17" x14ac:dyDescent="0.25">
      <c r="C160" s="165"/>
      <c r="D160" s="165"/>
      <c r="E160" s="165"/>
      <c r="F160" s="165"/>
      <c r="G160" s="165"/>
      <c r="H160" s="165"/>
      <c r="I160" s="165"/>
      <c r="J160" s="165"/>
      <c r="K160" s="165"/>
      <c r="L160" s="165"/>
      <c r="M160" s="165"/>
      <c r="N160" s="165"/>
      <c r="O160" s="165"/>
      <c r="P160" s="165"/>
      <c r="Q160" s="165"/>
    </row>
    <row r="161" spans="3:17" x14ac:dyDescent="0.25">
      <c r="C161" s="165"/>
      <c r="D161" s="165"/>
      <c r="E161" s="165"/>
      <c r="F161" s="165"/>
      <c r="G161" s="165"/>
      <c r="H161" s="165"/>
      <c r="I161" s="165"/>
      <c r="J161" s="165"/>
      <c r="K161" s="165"/>
      <c r="L161" s="165"/>
      <c r="M161" s="165"/>
      <c r="N161" s="165"/>
      <c r="O161" s="165"/>
      <c r="P161" s="165"/>
      <c r="Q161" s="165"/>
    </row>
    <row r="162" spans="3:17" x14ac:dyDescent="0.25">
      <c r="C162" s="165"/>
      <c r="D162" s="165"/>
      <c r="E162" s="165"/>
      <c r="F162" s="165"/>
      <c r="G162" s="165"/>
      <c r="H162" s="165"/>
      <c r="I162" s="165"/>
      <c r="J162" s="165"/>
      <c r="K162" s="165"/>
      <c r="L162" s="165"/>
      <c r="M162" s="165"/>
      <c r="N162" s="165"/>
      <c r="O162" s="165"/>
      <c r="P162" s="165"/>
      <c r="Q162" s="165"/>
    </row>
    <row r="163" spans="3:17" x14ac:dyDescent="0.25">
      <c r="C163" s="165"/>
      <c r="D163" s="165"/>
      <c r="E163" s="165"/>
      <c r="F163" s="165"/>
      <c r="G163" s="165"/>
      <c r="H163" s="165"/>
      <c r="I163" s="165"/>
      <c r="J163" s="165"/>
      <c r="K163" s="165"/>
      <c r="L163" s="165"/>
      <c r="M163" s="165"/>
      <c r="N163" s="165"/>
      <c r="O163" s="165"/>
      <c r="P163" s="165"/>
      <c r="Q163" s="165"/>
    </row>
    <row r="164" spans="3:17" x14ac:dyDescent="0.25">
      <c r="C164" s="165"/>
      <c r="D164" s="165"/>
      <c r="E164" s="165"/>
      <c r="F164" s="165"/>
      <c r="G164" s="165"/>
      <c r="H164" s="165"/>
      <c r="I164" s="165"/>
      <c r="J164" s="165"/>
      <c r="K164" s="165"/>
      <c r="L164" s="165"/>
      <c r="M164" s="165"/>
      <c r="N164" s="165"/>
      <c r="O164" s="165"/>
      <c r="P164" s="165"/>
      <c r="Q164" s="165"/>
    </row>
    <row r="165" spans="3:17" x14ac:dyDescent="0.25">
      <c r="C165" s="165"/>
      <c r="D165" s="165"/>
      <c r="E165" s="165"/>
      <c r="F165" s="165"/>
      <c r="G165" s="165"/>
      <c r="H165" s="165"/>
      <c r="I165" s="165"/>
      <c r="J165" s="165"/>
      <c r="K165" s="165"/>
      <c r="L165" s="165"/>
      <c r="M165" s="165"/>
      <c r="N165" s="165"/>
      <c r="O165" s="165"/>
      <c r="P165" s="165"/>
      <c r="Q165" s="165"/>
    </row>
    <row r="166" spans="3:17" x14ac:dyDescent="0.25">
      <c r="C166" s="165"/>
      <c r="D166" s="165"/>
      <c r="E166" s="165"/>
      <c r="F166" s="165"/>
      <c r="G166" s="165"/>
      <c r="H166" s="165"/>
      <c r="I166" s="165"/>
      <c r="J166" s="165"/>
      <c r="K166" s="165"/>
      <c r="L166" s="165"/>
      <c r="M166" s="165"/>
      <c r="N166" s="165"/>
      <c r="O166" s="165"/>
      <c r="P166" s="165"/>
      <c r="Q166" s="165"/>
    </row>
    <row r="167" spans="3:17" x14ac:dyDescent="0.25">
      <c r="C167" s="165"/>
      <c r="D167" s="165"/>
      <c r="E167" s="165"/>
      <c r="F167" s="165"/>
      <c r="G167" s="165"/>
      <c r="H167" s="165"/>
      <c r="I167" s="165"/>
      <c r="J167" s="165"/>
      <c r="K167" s="165"/>
      <c r="L167" s="165"/>
      <c r="M167" s="165"/>
      <c r="N167" s="165"/>
      <c r="O167" s="165"/>
      <c r="P167" s="165"/>
      <c r="Q167" s="165"/>
    </row>
    <row r="168" spans="3:17" x14ac:dyDescent="0.25">
      <c r="C168" s="165"/>
      <c r="D168" s="165"/>
      <c r="E168" s="165"/>
      <c r="F168" s="165"/>
      <c r="G168" s="165"/>
      <c r="H168" s="165"/>
      <c r="I168" s="165"/>
      <c r="J168" s="165"/>
      <c r="K168" s="165"/>
      <c r="L168" s="165"/>
      <c r="M168" s="165"/>
      <c r="N168" s="165"/>
      <c r="O168" s="165"/>
      <c r="P168" s="165"/>
      <c r="Q168" s="165"/>
    </row>
    <row r="169" spans="3:17" x14ac:dyDescent="0.25">
      <c r="C169" s="165"/>
      <c r="D169" s="165"/>
      <c r="E169" s="165"/>
      <c r="F169" s="165"/>
      <c r="G169" s="165"/>
      <c r="H169" s="165"/>
      <c r="I169" s="165"/>
      <c r="J169" s="165"/>
      <c r="K169" s="165"/>
      <c r="L169" s="165"/>
      <c r="M169" s="165"/>
      <c r="N169" s="165"/>
      <c r="O169" s="165"/>
      <c r="P169" s="165"/>
      <c r="Q169" s="165"/>
    </row>
    <row r="170" spans="3:17" x14ac:dyDescent="0.25">
      <c r="C170" s="165"/>
      <c r="D170" s="165"/>
      <c r="E170" s="165"/>
      <c r="F170" s="165"/>
      <c r="G170" s="165"/>
      <c r="H170" s="165"/>
      <c r="I170" s="165"/>
      <c r="J170" s="165"/>
      <c r="K170" s="165"/>
      <c r="L170" s="165"/>
      <c r="M170" s="165"/>
      <c r="N170" s="165"/>
      <c r="O170" s="165"/>
      <c r="P170" s="165"/>
      <c r="Q170" s="165"/>
    </row>
    <row r="171" spans="3:17" x14ac:dyDescent="0.25">
      <c r="C171" s="165"/>
      <c r="D171" s="165"/>
      <c r="E171" s="165"/>
      <c r="F171" s="165"/>
      <c r="G171" s="165"/>
      <c r="H171" s="165"/>
      <c r="I171" s="165"/>
      <c r="J171" s="165"/>
      <c r="K171" s="165"/>
      <c r="L171" s="165"/>
      <c r="M171" s="165"/>
      <c r="N171" s="165"/>
      <c r="O171" s="165"/>
      <c r="P171" s="165"/>
      <c r="Q171" s="165"/>
    </row>
    <row r="172" spans="3:17" x14ac:dyDescent="0.25">
      <c r="C172" s="165"/>
      <c r="D172" s="165"/>
      <c r="E172" s="165"/>
      <c r="F172" s="165"/>
      <c r="G172" s="165"/>
      <c r="H172" s="165"/>
      <c r="I172" s="165"/>
      <c r="J172" s="165"/>
      <c r="K172" s="165"/>
      <c r="L172" s="165"/>
      <c r="M172" s="165"/>
      <c r="N172" s="165"/>
      <c r="O172" s="165"/>
      <c r="P172" s="165"/>
      <c r="Q172" s="165"/>
    </row>
    <row r="173" spans="3:17" x14ac:dyDescent="0.25">
      <c r="C173" s="165"/>
      <c r="D173" s="165"/>
      <c r="E173" s="165"/>
      <c r="F173" s="165"/>
      <c r="G173" s="165"/>
      <c r="H173" s="165"/>
      <c r="I173" s="165"/>
      <c r="J173" s="165"/>
      <c r="K173" s="165"/>
      <c r="L173" s="165"/>
      <c r="M173" s="165"/>
      <c r="N173" s="165"/>
      <c r="O173" s="165"/>
      <c r="P173" s="165"/>
      <c r="Q173" s="165"/>
    </row>
    <row r="174" spans="3:17" x14ac:dyDescent="0.25">
      <c r="C174" s="165"/>
      <c r="D174" s="165"/>
      <c r="E174" s="165"/>
      <c r="F174" s="165"/>
      <c r="G174" s="165"/>
      <c r="H174" s="165"/>
      <c r="I174" s="165"/>
      <c r="J174" s="165"/>
      <c r="K174" s="165"/>
      <c r="L174" s="165"/>
      <c r="M174" s="165"/>
      <c r="N174" s="165"/>
      <c r="O174" s="165"/>
      <c r="P174" s="165"/>
      <c r="Q174" s="165"/>
    </row>
    <row r="175" spans="3:17" x14ac:dyDescent="0.25">
      <c r="C175" s="165"/>
      <c r="D175" s="165"/>
      <c r="E175" s="165"/>
      <c r="F175" s="165"/>
      <c r="G175" s="165"/>
      <c r="H175" s="165"/>
      <c r="I175" s="165"/>
      <c r="J175" s="165"/>
      <c r="K175" s="165"/>
      <c r="L175" s="165"/>
      <c r="M175" s="165"/>
      <c r="N175" s="165"/>
      <c r="O175" s="165"/>
      <c r="P175" s="165"/>
      <c r="Q175" s="165"/>
    </row>
    <row r="176" spans="3:17" x14ac:dyDescent="0.25">
      <c r="C176" s="165"/>
      <c r="D176" s="165"/>
      <c r="E176" s="165"/>
      <c r="F176" s="165"/>
      <c r="G176" s="165"/>
      <c r="H176" s="165"/>
      <c r="I176" s="165"/>
      <c r="J176" s="165"/>
      <c r="K176" s="165"/>
      <c r="L176" s="165"/>
      <c r="M176" s="165"/>
      <c r="N176" s="165"/>
      <c r="O176" s="165"/>
      <c r="P176" s="165"/>
      <c r="Q176" s="165"/>
    </row>
    <row r="177" spans="3:17" x14ac:dyDescent="0.25">
      <c r="C177" s="165"/>
      <c r="D177" s="165"/>
      <c r="E177" s="165"/>
      <c r="F177" s="165"/>
      <c r="G177" s="165"/>
      <c r="H177" s="165"/>
      <c r="I177" s="165"/>
      <c r="J177" s="165"/>
      <c r="K177" s="165"/>
      <c r="L177" s="165"/>
      <c r="M177" s="165"/>
      <c r="N177" s="165"/>
      <c r="O177" s="165"/>
      <c r="P177" s="165"/>
      <c r="Q177" s="165"/>
    </row>
    <row r="178" spans="3:17" x14ac:dyDescent="0.25">
      <c r="C178" s="165"/>
      <c r="D178" s="165"/>
      <c r="E178" s="165"/>
      <c r="F178" s="165"/>
      <c r="G178" s="165"/>
      <c r="H178" s="165"/>
      <c r="I178" s="165"/>
      <c r="J178" s="165"/>
      <c r="K178" s="165"/>
      <c r="L178" s="165"/>
      <c r="M178" s="165"/>
      <c r="N178" s="165"/>
      <c r="O178" s="165"/>
      <c r="P178" s="165"/>
      <c r="Q178" s="165"/>
    </row>
    <row r="179" spans="3:17" x14ac:dyDescent="0.25">
      <c r="C179" s="165"/>
      <c r="D179" s="165"/>
      <c r="E179" s="165"/>
      <c r="F179" s="165"/>
      <c r="G179" s="165"/>
      <c r="H179" s="165"/>
      <c r="I179" s="165"/>
      <c r="J179" s="165"/>
      <c r="K179" s="165"/>
      <c r="L179" s="165"/>
      <c r="M179" s="165"/>
      <c r="N179" s="165"/>
      <c r="O179" s="165"/>
      <c r="P179" s="165"/>
      <c r="Q179" s="165"/>
    </row>
    <row r="180" spans="3:17" x14ac:dyDescent="0.25">
      <c r="C180" s="165"/>
      <c r="D180" s="165"/>
      <c r="E180" s="165"/>
      <c r="F180" s="165"/>
      <c r="G180" s="165"/>
      <c r="H180" s="165"/>
      <c r="I180" s="165"/>
      <c r="J180" s="165"/>
      <c r="K180" s="165"/>
      <c r="L180" s="165"/>
      <c r="M180" s="165"/>
      <c r="N180" s="165"/>
      <c r="O180" s="165"/>
      <c r="P180" s="165"/>
      <c r="Q180" s="165"/>
    </row>
    <row r="181" spans="3:17" x14ac:dyDescent="0.25">
      <c r="C181" s="165"/>
      <c r="D181" s="165"/>
      <c r="E181" s="165"/>
      <c r="F181" s="165"/>
      <c r="G181" s="165"/>
      <c r="H181" s="165"/>
      <c r="I181" s="165"/>
      <c r="J181" s="165"/>
      <c r="K181" s="165"/>
      <c r="L181" s="165"/>
      <c r="M181" s="165"/>
      <c r="N181" s="165"/>
      <c r="O181" s="165"/>
      <c r="P181" s="165"/>
      <c r="Q181" s="165"/>
    </row>
    <row r="182" spans="3:17" x14ac:dyDescent="0.25">
      <c r="C182" s="165"/>
      <c r="D182" s="165"/>
      <c r="E182" s="165"/>
      <c r="F182" s="165"/>
      <c r="G182" s="165"/>
      <c r="H182" s="165"/>
      <c r="I182" s="165"/>
      <c r="J182" s="165"/>
      <c r="K182" s="165"/>
      <c r="L182" s="165"/>
      <c r="M182" s="165"/>
      <c r="N182" s="165"/>
      <c r="O182" s="165"/>
      <c r="P182" s="165"/>
      <c r="Q182" s="165"/>
    </row>
    <row r="183" spans="3:17" x14ac:dyDescent="0.25">
      <c r="C183" s="165"/>
      <c r="D183" s="165"/>
      <c r="E183" s="165"/>
      <c r="F183" s="165"/>
      <c r="G183" s="165"/>
      <c r="H183" s="165"/>
      <c r="I183" s="165"/>
      <c r="J183" s="165"/>
      <c r="K183" s="165"/>
      <c r="L183" s="165"/>
      <c r="M183" s="165"/>
      <c r="N183" s="165"/>
      <c r="O183" s="165"/>
      <c r="P183" s="165"/>
      <c r="Q183" s="165"/>
    </row>
    <row r="184" spans="3:17" x14ac:dyDescent="0.25">
      <c r="C184" s="165"/>
      <c r="D184" s="165"/>
      <c r="E184" s="165"/>
      <c r="F184" s="165"/>
      <c r="G184" s="165"/>
      <c r="H184" s="165"/>
      <c r="I184" s="165"/>
      <c r="J184" s="165"/>
      <c r="K184" s="165"/>
      <c r="L184" s="165"/>
      <c r="M184" s="165"/>
      <c r="N184" s="165"/>
      <c r="O184" s="165"/>
      <c r="P184" s="165"/>
      <c r="Q184" s="165"/>
    </row>
    <row r="185" spans="3:17" x14ac:dyDescent="0.25">
      <c r="C185" s="165"/>
      <c r="D185" s="165"/>
      <c r="E185" s="165"/>
      <c r="F185" s="165"/>
      <c r="G185" s="165"/>
      <c r="H185" s="165"/>
      <c r="I185" s="165"/>
      <c r="J185" s="165"/>
      <c r="K185" s="165"/>
      <c r="L185" s="165"/>
      <c r="M185" s="165"/>
      <c r="N185" s="165"/>
      <c r="O185" s="165"/>
      <c r="P185" s="165"/>
      <c r="Q185" s="165"/>
    </row>
    <row r="186" spans="3:17" x14ac:dyDescent="0.25">
      <c r="C186" s="165"/>
      <c r="D186" s="165"/>
      <c r="E186" s="165"/>
      <c r="F186" s="165"/>
      <c r="G186" s="165"/>
      <c r="H186" s="165"/>
      <c r="I186" s="165"/>
      <c r="J186" s="165"/>
      <c r="K186" s="165"/>
      <c r="L186" s="165"/>
      <c r="M186" s="165"/>
      <c r="N186" s="165"/>
      <c r="O186" s="165"/>
      <c r="P186" s="165"/>
      <c r="Q186" s="165"/>
    </row>
    <row r="187" spans="3:17" x14ac:dyDescent="0.25">
      <c r="C187" s="165"/>
      <c r="D187" s="165"/>
      <c r="E187" s="165"/>
      <c r="F187" s="165"/>
      <c r="G187" s="165"/>
      <c r="H187" s="165"/>
      <c r="I187" s="165"/>
      <c r="J187" s="165"/>
      <c r="K187" s="165"/>
      <c r="L187" s="165"/>
      <c r="M187" s="165"/>
      <c r="N187" s="165"/>
      <c r="O187" s="165"/>
      <c r="P187" s="165"/>
      <c r="Q187" s="165"/>
    </row>
    <row r="188" spans="3:17" x14ac:dyDescent="0.25">
      <c r="C188" s="165"/>
      <c r="D188" s="165"/>
      <c r="E188" s="165"/>
      <c r="F188" s="165"/>
      <c r="G188" s="165"/>
      <c r="H188" s="165"/>
      <c r="I188" s="165"/>
      <c r="J188" s="165"/>
      <c r="K188" s="165"/>
      <c r="L188" s="165"/>
      <c r="M188" s="165"/>
      <c r="N188" s="165"/>
      <c r="O188" s="165"/>
      <c r="P188" s="165"/>
      <c r="Q188" s="165"/>
    </row>
    <row r="189" spans="3:17" x14ac:dyDescent="0.25">
      <c r="C189" s="165"/>
      <c r="D189" s="165"/>
      <c r="E189" s="165"/>
      <c r="F189" s="165"/>
      <c r="G189" s="165"/>
      <c r="H189" s="165"/>
      <c r="I189" s="165"/>
      <c r="J189" s="165"/>
      <c r="K189" s="165"/>
      <c r="L189" s="165"/>
      <c r="M189" s="165"/>
      <c r="N189" s="165"/>
      <c r="O189" s="165"/>
      <c r="P189" s="165"/>
      <c r="Q189" s="165"/>
    </row>
    <row r="190" spans="3:17" x14ac:dyDescent="0.25">
      <c r="C190" s="165"/>
      <c r="D190" s="165"/>
      <c r="E190" s="165"/>
      <c r="F190" s="165"/>
      <c r="G190" s="165"/>
      <c r="H190" s="165"/>
      <c r="I190" s="165"/>
      <c r="J190" s="165"/>
      <c r="K190" s="165"/>
      <c r="L190" s="165"/>
      <c r="M190" s="165"/>
      <c r="N190" s="165"/>
      <c r="O190" s="165"/>
      <c r="P190" s="165"/>
      <c r="Q190" s="165"/>
    </row>
    <row r="191" spans="3:17" x14ac:dyDescent="0.25">
      <c r="C191" s="165"/>
      <c r="D191" s="165"/>
      <c r="E191" s="165"/>
      <c r="F191" s="165"/>
      <c r="G191" s="165"/>
      <c r="H191" s="165"/>
      <c r="I191" s="165"/>
      <c r="J191" s="165"/>
      <c r="K191" s="165"/>
      <c r="L191" s="165"/>
      <c r="M191" s="165"/>
      <c r="N191" s="165"/>
      <c r="O191" s="165"/>
      <c r="P191" s="165"/>
      <c r="Q191" s="165"/>
    </row>
    <row r="192" spans="3:17" x14ac:dyDescent="0.25">
      <c r="C192" s="165"/>
      <c r="D192" s="165"/>
      <c r="E192" s="165"/>
      <c r="F192" s="165"/>
      <c r="G192" s="165"/>
      <c r="H192" s="165"/>
      <c r="I192" s="165"/>
      <c r="J192" s="165"/>
      <c r="K192" s="165"/>
      <c r="L192" s="165"/>
      <c r="M192" s="165"/>
      <c r="N192" s="165"/>
      <c r="O192" s="165"/>
      <c r="P192" s="165"/>
      <c r="Q192" s="165"/>
    </row>
    <row r="193" spans="3:17" x14ac:dyDescent="0.25">
      <c r="C193" s="165"/>
      <c r="D193" s="165"/>
      <c r="E193" s="165"/>
      <c r="F193" s="165"/>
      <c r="G193" s="165"/>
      <c r="H193" s="165"/>
      <c r="I193" s="165"/>
      <c r="J193" s="165"/>
      <c r="K193" s="165"/>
      <c r="L193" s="165"/>
      <c r="M193" s="165"/>
      <c r="N193" s="165"/>
      <c r="O193" s="165"/>
      <c r="P193" s="165"/>
      <c r="Q193" s="165"/>
    </row>
    <row r="194" spans="3:17" x14ac:dyDescent="0.25">
      <c r="C194" s="165"/>
      <c r="D194" s="165"/>
      <c r="E194" s="165"/>
      <c r="F194" s="165"/>
      <c r="G194" s="165"/>
      <c r="H194" s="165"/>
      <c r="I194" s="165"/>
      <c r="J194" s="165"/>
      <c r="K194" s="165"/>
      <c r="L194" s="165"/>
      <c r="M194" s="165"/>
      <c r="N194" s="165"/>
      <c r="O194" s="165"/>
      <c r="P194" s="165"/>
      <c r="Q194" s="165"/>
    </row>
    <row r="195" spans="3:17" x14ac:dyDescent="0.25">
      <c r="C195" s="165"/>
      <c r="D195" s="165"/>
      <c r="E195" s="165"/>
      <c r="F195" s="165"/>
      <c r="G195" s="165"/>
      <c r="H195" s="165"/>
      <c r="I195" s="165"/>
      <c r="J195" s="165"/>
      <c r="K195" s="165"/>
      <c r="L195" s="165"/>
      <c r="M195" s="165"/>
      <c r="N195" s="165"/>
      <c r="O195" s="165"/>
      <c r="P195" s="165"/>
      <c r="Q195" s="165"/>
    </row>
    <row r="196" spans="3:17" x14ac:dyDescent="0.25">
      <c r="C196" s="165"/>
      <c r="D196" s="165"/>
      <c r="E196" s="165"/>
      <c r="F196" s="165"/>
      <c r="G196" s="165"/>
      <c r="H196" s="165"/>
      <c r="I196" s="165"/>
      <c r="J196" s="165"/>
      <c r="K196" s="165"/>
      <c r="L196" s="165"/>
      <c r="M196" s="165"/>
      <c r="N196" s="165"/>
      <c r="O196" s="165"/>
      <c r="P196" s="165"/>
      <c r="Q196" s="165"/>
    </row>
    <row r="197" spans="3:17" x14ac:dyDescent="0.25">
      <c r="C197" s="165"/>
      <c r="D197" s="165"/>
      <c r="E197" s="165"/>
      <c r="F197" s="165"/>
      <c r="G197" s="165"/>
      <c r="H197" s="165"/>
      <c r="I197" s="165"/>
      <c r="J197" s="165"/>
      <c r="K197" s="165"/>
      <c r="L197" s="165"/>
      <c r="M197" s="165"/>
      <c r="N197" s="165"/>
      <c r="O197" s="165"/>
      <c r="P197" s="165"/>
      <c r="Q197" s="165"/>
    </row>
    <row r="198" spans="3:17" x14ac:dyDescent="0.25">
      <c r="C198" s="165"/>
      <c r="D198" s="165"/>
      <c r="E198" s="165"/>
      <c r="F198" s="165"/>
      <c r="G198" s="165"/>
      <c r="H198" s="165"/>
      <c r="I198" s="165"/>
      <c r="J198" s="165"/>
      <c r="K198" s="165"/>
      <c r="L198" s="165"/>
      <c r="M198" s="165"/>
      <c r="N198" s="165"/>
      <c r="O198" s="165"/>
      <c r="P198" s="165"/>
      <c r="Q198" s="165"/>
    </row>
    <row r="199" spans="3:17" x14ac:dyDescent="0.25">
      <c r="C199" s="165"/>
      <c r="D199" s="165"/>
      <c r="E199" s="165"/>
      <c r="F199" s="165"/>
      <c r="G199" s="165"/>
      <c r="H199" s="165"/>
      <c r="I199" s="165"/>
      <c r="J199" s="165"/>
      <c r="K199" s="165"/>
      <c r="L199" s="165"/>
      <c r="M199" s="165"/>
      <c r="N199" s="165"/>
      <c r="O199" s="165"/>
      <c r="P199" s="165"/>
      <c r="Q199" s="165"/>
    </row>
    <row r="200" spans="3:17" x14ac:dyDescent="0.25">
      <c r="C200" s="165"/>
      <c r="D200" s="165"/>
      <c r="E200" s="165"/>
      <c r="F200" s="165"/>
      <c r="G200" s="165"/>
      <c r="H200" s="165"/>
      <c r="I200" s="165"/>
      <c r="J200" s="165"/>
      <c r="K200" s="165"/>
      <c r="L200" s="165"/>
      <c r="M200" s="165"/>
      <c r="N200" s="165"/>
      <c r="O200" s="165"/>
      <c r="P200" s="165"/>
      <c r="Q200" s="165"/>
    </row>
    <row r="201" spans="3:17" x14ac:dyDescent="0.25">
      <c r="C201" s="165"/>
      <c r="D201" s="165"/>
      <c r="E201" s="165"/>
      <c r="F201" s="165"/>
      <c r="G201" s="165"/>
      <c r="H201" s="165"/>
      <c r="I201" s="165"/>
      <c r="J201" s="165"/>
      <c r="K201" s="165"/>
      <c r="L201" s="165"/>
      <c r="M201" s="165"/>
      <c r="N201" s="165"/>
      <c r="O201" s="165"/>
      <c r="P201" s="165"/>
      <c r="Q201" s="165"/>
    </row>
    <row r="202" spans="3:17" x14ac:dyDescent="0.25">
      <c r="C202" s="165"/>
      <c r="D202" s="165"/>
      <c r="E202" s="165"/>
      <c r="F202" s="165"/>
      <c r="G202" s="165"/>
      <c r="H202" s="165"/>
      <c r="I202" s="165"/>
      <c r="J202" s="165"/>
      <c r="K202" s="165"/>
      <c r="L202" s="165"/>
      <c r="M202" s="165"/>
      <c r="N202" s="165"/>
      <c r="O202" s="165"/>
      <c r="P202" s="165"/>
      <c r="Q202" s="165"/>
    </row>
    <row r="203" spans="3:17" x14ac:dyDescent="0.25">
      <c r="C203" s="165"/>
      <c r="D203" s="165"/>
      <c r="E203" s="165"/>
      <c r="F203" s="165"/>
      <c r="G203" s="165"/>
      <c r="H203" s="165"/>
      <c r="I203" s="165"/>
      <c r="J203" s="165"/>
      <c r="K203" s="165"/>
      <c r="L203" s="165"/>
      <c r="M203" s="165"/>
      <c r="N203" s="165"/>
      <c r="O203" s="165"/>
      <c r="P203" s="165"/>
      <c r="Q203" s="165"/>
    </row>
    <row r="204" spans="3:17" x14ac:dyDescent="0.25">
      <c r="C204" s="165"/>
      <c r="D204" s="165"/>
      <c r="E204" s="165"/>
      <c r="F204" s="165"/>
      <c r="G204" s="165"/>
      <c r="H204" s="165"/>
      <c r="I204" s="165"/>
      <c r="J204" s="165"/>
      <c r="K204" s="165"/>
      <c r="L204" s="165"/>
      <c r="M204" s="165"/>
      <c r="N204" s="165"/>
      <c r="O204" s="165"/>
      <c r="P204" s="165"/>
      <c r="Q204" s="165"/>
    </row>
    <row r="205" spans="3:17" x14ac:dyDescent="0.25">
      <c r="C205" s="165"/>
      <c r="D205" s="165"/>
      <c r="E205" s="165"/>
      <c r="F205" s="165"/>
      <c r="G205" s="165"/>
      <c r="H205" s="165"/>
      <c r="I205" s="165"/>
      <c r="J205" s="165"/>
      <c r="K205" s="165"/>
      <c r="L205" s="165"/>
      <c r="M205" s="165"/>
      <c r="N205" s="165"/>
      <c r="O205" s="165"/>
      <c r="P205" s="165"/>
      <c r="Q205" s="165"/>
    </row>
    <row r="206" spans="3:17" x14ac:dyDescent="0.25">
      <c r="C206" s="165"/>
      <c r="D206" s="165"/>
      <c r="E206" s="165"/>
      <c r="F206" s="165"/>
      <c r="G206" s="165"/>
      <c r="H206" s="165"/>
      <c r="I206" s="165"/>
      <c r="J206" s="165"/>
      <c r="K206" s="165"/>
      <c r="L206" s="165"/>
      <c r="M206" s="165"/>
      <c r="N206" s="165"/>
      <c r="O206" s="165"/>
      <c r="P206" s="165"/>
      <c r="Q206" s="165"/>
    </row>
    <row r="207" spans="3:17" x14ac:dyDescent="0.25">
      <c r="C207" s="165"/>
      <c r="D207" s="165"/>
      <c r="E207" s="165"/>
      <c r="F207" s="165"/>
      <c r="G207" s="165"/>
      <c r="H207" s="165"/>
      <c r="I207" s="165"/>
      <c r="J207" s="165"/>
      <c r="K207" s="165"/>
      <c r="L207" s="165"/>
      <c r="M207" s="165"/>
      <c r="N207" s="165"/>
      <c r="O207" s="165"/>
      <c r="P207" s="165"/>
      <c r="Q207" s="165"/>
    </row>
    <row r="208" spans="3:17" x14ac:dyDescent="0.25">
      <c r="C208" s="165"/>
      <c r="D208" s="165"/>
      <c r="E208" s="165"/>
      <c r="F208" s="165"/>
      <c r="G208" s="165"/>
      <c r="H208" s="165"/>
      <c r="I208" s="165"/>
      <c r="J208" s="165"/>
      <c r="K208" s="165"/>
      <c r="L208" s="165"/>
      <c r="M208" s="165"/>
      <c r="N208" s="165"/>
      <c r="O208" s="165"/>
      <c r="P208" s="165"/>
      <c r="Q208" s="165"/>
    </row>
    <row r="209" spans="3:17" x14ac:dyDescent="0.25">
      <c r="C209" s="165"/>
      <c r="D209" s="165"/>
      <c r="E209" s="165"/>
      <c r="F209" s="165"/>
      <c r="G209" s="165"/>
      <c r="H209" s="165"/>
      <c r="I209" s="165"/>
      <c r="J209" s="165"/>
      <c r="K209" s="165"/>
      <c r="L209" s="165"/>
      <c r="M209" s="165"/>
      <c r="N209" s="165"/>
      <c r="O209" s="165"/>
      <c r="P209" s="165"/>
      <c r="Q209" s="165"/>
    </row>
    <row r="210" spans="3:17" x14ac:dyDescent="0.25">
      <c r="C210" s="165"/>
      <c r="D210" s="165"/>
      <c r="E210" s="165"/>
      <c r="F210" s="165"/>
      <c r="G210" s="165"/>
      <c r="H210" s="165"/>
      <c r="I210" s="165"/>
      <c r="J210" s="165"/>
      <c r="K210" s="165"/>
      <c r="L210" s="165"/>
      <c r="M210" s="165"/>
      <c r="N210" s="165"/>
      <c r="O210" s="165"/>
      <c r="P210" s="165"/>
      <c r="Q210" s="165"/>
    </row>
    <row r="211" spans="3:17" x14ac:dyDescent="0.25">
      <c r="C211" s="165"/>
      <c r="D211" s="165"/>
      <c r="E211" s="165"/>
      <c r="F211" s="165"/>
      <c r="G211" s="165"/>
      <c r="H211" s="165"/>
      <c r="I211" s="165"/>
      <c r="J211" s="165"/>
      <c r="K211" s="165"/>
      <c r="L211" s="165"/>
      <c r="M211" s="165"/>
      <c r="N211" s="165"/>
      <c r="O211" s="165"/>
      <c r="P211" s="165"/>
      <c r="Q211" s="165"/>
    </row>
    <row r="212" spans="3:17" x14ac:dyDescent="0.25">
      <c r="C212" s="165"/>
      <c r="D212" s="165"/>
      <c r="E212" s="165"/>
      <c r="F212" s="165"/>
      <c r="G212" s="165"/>
      <c r="H212" s="165"/>
      <c r="I212" s="165"/>
      <c r="J212" s="165"/>
      <c r="K212" s="165"/>
      <c r="L212" s="165"/>
      <c r="M212" s="165"/>
      <c r="N212" s="165"/>
      <c r="O212" s="165"/>
      <c r="P212" s="165"/>
      <c r="Q212" s="165"/>
    </row>
    <row r="213" spans="3:17" x14ac:dyDescent="0.25">
      <c r="C213" s="165"/>
      <c r="D213" s="165"/>
      <c r="E213" s="165"/>
      <c r="F213" s="165"/>
      <c r="G213" s="165"/>
      <c r="H213" s="165"/>
      <c r="I213" s="165"/>
      <c r="J213" s="165"/>
      <c r="K213" s="165"/>
      <c r="L213" s="165"/>
      <c r="M213" s="165"/>
      <c r="N213" s="165"/>
      <c r="O213" s="165"/>
      <c r="P213" s="165"/>
      <c r="Q213" s="165"/>
    </row>
    <row r="214" spans="3:17" x14ac:dyDescent="0.25">
      <c r="C214" s="165"/>
      <c r="D214" s="165"/>
      <c r="E214" s="165"/>
      <c r="F214" s="165"/>
      <c r="G214" s="165"/>
      <c r="H214" s="165"/>
      <c r="I214" s="165"/>
      <c r="J214" s="165"/>
      <c r="K214" s="165"/>
      <c r="L214" s="165"/>
      <c r="M214" s="165"/>
      <c r="N214" s="165"/>
      <c r="O214" s="165"/>
      <c r="P214" s="165"/>
      <c r="Q214" s="165"/>
    </row>
    <row r="215" spans="3:17" x14ac:dyDescent="0.25">
      <c r="C215" s="165"/>
      <c r="D215" s="165"/>
      <c r="E215" s="165"/>
      <c r="F215" s="165"/>
      <c r="G215" s="165"/>
      <c r="H215" s="165"/>
      <c r="I215" s="165"/>
      <c r="J215" s="165"/>
      <c r="K215" s="165"/>
      <c r="L215" s="165"/>
      <c r="M215" s="165"/>
      <c r="N215" s="165"/>
      <c r="O215" s="165"/>
      <c r="P215" s="165"/>
      <c r="Q215" s="165"/>
    </row>
    <row r="216" spans="3:17" x14ac:dyDescent="0.25">
      <c r="C216" s="165"/>
      <c r="D216" s="165"/>
      <c r="E216" s="165"/>
      <c r="F216" s="165"/>
      <c r="G216" s="165"/>
      <c r="H216" s="165"/>
      <c r="I216" s="165"/>
      <c r="J216" s="165"/>
      <c r="K216" s="165"/>
      <c r="L216" s="165"/>
      <c r="M216" s="165"/>
      <c r="N216" s="165"/>
      <c r="O216" s="165"/>
      <c r="P216" s="165"/>
      <c r="Q216" s="165"/>
    </row>
    <row r="217" spans="3:17" x14ac:dyDescent="0.25">
      <c r="C217" s="165"/>
      <c r="D217" s="165"/>
      <c r="E217" s="165"/>
      <c r="F217" s="165"/>
      <c r="G217" s="165"/>
      <c r="H217" s="165"/>
      <c r="I217" s="165"/>
      <c r="J217" s="165"/>
      <c r="K217" s="165"/>
      <c r="L217" s="165"/>
      <c r="M217" s="165"/>
      <c r="N217" s="165"/>
      <c r="O217" s="165"/>
      <c r="P217" s="165"/>
      <c r="Q217" s="165"/>
    </row>
    <row r="218" spans="3:17" x14ac:dyDescent="0.25">
      <c r="C218" s="165"/>
      <c r="D218" s="165"/>
      <c r="E218" s="165"/>
      <c r="F218" s="165"/>
      <c r="G218" s="165"/>
      <c r="H218" s="165"/>
      <c r="I218" s="165"/>
      <c r="J218" s="165"/>
      <c r="K218" s="165"/>
      <c r="L218" s="165"/>
      <c r="M218" s="165"/>
      <c r="N218" s="165"/>
      <c r="O218" s="165"/>
      <c r="P218" s="165"/>
      <c r="Q218" s="165"/>
    </row>
    <row r="219" spans="3:17" x14ac:dyDescent="0.25">
      <c r="C219" s="165"/>
      <c r="D219" s="165"/>
      <c r="E219" s="165"/>
      <c r="F219" s="165"/>
      <c r="G219" s="165"/>
      <c r="H219" s="165"/>
      <c r="I219" s="165"/>
      <c r="J219" s="165"/>
      <c r="K219" s="165"/>
      <c r="L219" s="165"/>
      <c r="M219" s="165"/>
      <c r="N219" s="165"/>
      <c r="O219" s="165"/>
      <c r="P219" s="165"/>
      <c r="Q219" s="165"/>
    </row>
    <row r="220" spans="3:17" x14ac:dyDescent="0.25">
      <c r="C220" s="165"/>
      <c r="D220" s="165"/>
      <c r="E220" s="165"/>
      <c r="F220" s="165"/>
      <c r="G220" s="165"/>
      <c r="H220" s="165"/>
      <c r="I220" s="165"/>
      <c r="J220" s="165"/>
      <c r="K220" s="165"/>
      <c r="L220" s="165"/>
      <c r="M220" s="165"/>
      <c r="N220" s="165"/>
      <c r="O220" s="165"/>
      <c r="P220" s="165"/>
      <c r="Q220" s="165"/>
    </row>
    <row r="221" spans="3:17" x14ac:dyDescent="0.25">
      <c r="C221" s="165"/>
      <c r="D221" s="165"/>
      <c r="E221" s="165"/>
      <c r="F221" s="165"/>
      <c r="G221" s="165"/>
      <c r="H221" s="165"/>
      <c r="I221" s="165"/>
      <c r="J221" s="165"/>
      <c r="K221" s="165"/>
      <c r="L221" s="165"/>
      <c r="M221" s="165"/>
      <c r="N221" s="165"/>
      <c r="O221" s="165"/>
      <c r="P221" s="165"/>
      <c r="Q221" s="165"/>
    </row>
    <row r="222" spans="3:17" x14ac:dyDescent="0.25">
      <c r="C222" s="165"/>
      <c r="D222" s="165"/>
      <c r="E222" s="165"/>
      <c r="F222" s="165"/>
      <c r="G222" s="165"/>
      <c r="H222" s="165"/>
      <c r="I222" s="165"/>
      <c r="J222" s="165"/>
      <c r="K222" s="165"/>
      <c r="L222" s="165"/>
      <c r="M222" s="165"/>
      <c r="N222" s="165"/>
      <c r="O222" s="165"/>
      <c r="P222" s="165"/>
      <c r="Q222" s="165"/>
    </row>
    <row r="223" spans="3:17" x14ac:dyDescent="0.25">
      <c r="C223" s="165"/>
      <c r="D223" s="165"/>
      <c r="E223" s="165"/>
      <c r="F223" s="165"/>
      <c r="G223" s="165"/>
      <c r="H223" s="165"/>
      <c r="I223" s="165"/>
      <c r="J223" s="165"/>
      <c r="K223" s="165"/>
      <c r="L223" s="165"/>
      <c r="M223" s="165"/>
      <c r="N223" s="165"/>
      <c r="O223" s="165"/>
      <c r="P223" s="165"/>
      <c r="Q223" s="165"/>
    </row>
    <row r="224" spans="3:17" x14ac:dyDescent="0.25">
      <c r="C224" s="165"/>
      <c r="D224" s="165"/>
      <c r="E224" s="165"/>
      <c r="F224" s="165"/>
      <c r="G224" s="165"/>
      <c r="H224" s="165"/>
      <c r="I224" s="165"/>
      <c r="J224" s="165"/>
      <c r="K224" s="165"/>
      <c r="L224" s="165"/>
      <c r="M224" s="165"/>
      <c r="N224" s="165"/>
      <c r="O224" s="165"/>
      <c r="P224" s="165"/>
      <c r="Q224" s="165"/>
    </row>
    <row r="225" spans="3:17" x14ac:dyDescent="0.25">
      <c r="C225" s="165"/>
      <c r="D225" s="165"/>
      <c r="E225" s="165"/>
      <c r="F225" s="165"/>
      <c r="G225" s="165"/>
      <c r="H225" s="165"/>
      <c r="I225" s="165"/>
      <c r="J225" s="165"/>
      <c r="K225" s="165"/>
      <c r="L225" s="165"/>
      <c r="M225" s="165"/>
      <c r="N225" s="165"/>
      <c r="O225" s="165"/>
      <c r="P225" s="165"/>
      <c r="Q225" s="165"/>
    </row>
    <row r="226" spans="3:17" x14ac:dyDescent="0.25">
      <c r="C226" s="165"/>
      <c r="D226" s="165"/>
      <c r="E226" s="165"/>
      <c r="F226" s="165"/>
      <c r="G226" s="165"/>
      <c r="H226" s="165"/>
      <c r="I226" s="165"/>
      <c r="J226" s="165"/>
      <c r="K226" s="165"/>
      <c r="L226" s="165"/>
      <c r="M226" s="165"/>
      <c r="N226" s="165"/>
      <c r="O226" s="165"/>
      <c r="P226" s="165"/>
      <c r="Q226" s="165"/>
    </row>
    <row r="227" spans="3:17" x14ac:dyDescent="0.25">
      <c r="C227" s="165"/>
      <c r="D227" s="165"/>
      <c r="E227" s="165"/>
      <c r="F227" s="165"/>
      <c r="G227" s="165"/>
      <c r="H227" s="165"/>
      <c r="I227" s="165"/>
      <c r="J227" s="165"/>
      <c r="K227" s="165"/>
      <c r="L227" s="165"/>
      <c r="M227" s="165"/>
      <c r="N227" s="165"/>
      <c r="O227" s="165"/>
      <c r="P227" s="165"/>
      <c r="Q227" s="165"/>
    </row>
    <row r="228" spans="3:17" x14ac:dyDescent="0.25">
      <c r="C228" s="165"/>
      <c r="D228" s="165"/>
      <c r="E228" s="165"/>
      <c r="F228" s="165"/>
      <c r="G228" s="165"/>
      <c r="H228" s="165"/>
      <c r="I228" s="165"/>
      <c r="J228" s="165"/>
      <c r="K228" s="165"/>
      <c r="L228" s="165"/>
      <c r="M228" s="165"/>
      <c r="N228" s="165"/>
      <c r="O228" s="165"/>
      <c r="P228" s="165"/>
      <c r="Q228" s="165"/>
    </row>
    <row r="229" spans="3:17" x14ac:dyDescent="0.25">
      <c r="C229" s="165"/>
      <c r="D229" s="165"/>
      <c r="E229" s="165"/>
      <c r="F229" s="165"/>
      <c r="G229" s="165"/>
      <c r="H229" s="165"/>
      <c r="I229" s="165"/>
      <c r="J229" s="165"/>
      <c r="K229" s="165"/>
      <c r="L229" s="165"/>
      <c r="M229" s="165"/>
      <c r="N229" s="165"/>
      <c r="O229" s="165"/>
      <c r="P229" s="165"/>
      <c r="Q229" s="165"/>
    </row>
    <row r="230" spans="3:17" x14ac:dyDescent="0.25">
      <c r="C230" s="165"/>
      <c r="D230" s="165"/>
      <c r="E230" s="165"/>
      <c r="F230" s="165"/>
      <c r="G230" s="165"/>
      <c r="H230" s="165"/>
      <c r="I230" s="165"/>
      <c r="J230" s="165"/>
      <c r="K230" s="165"/>
      <c r="L230" s="165"/>
      <c r="M230" s="165"/>
      <c r="N230" s="165"/>
      <c r="O230" s="165"/>
      <c r="P230" s="165"/>
      <c r="Q230" s="165"/>
    </row>
    <row r="231" spans="3:17" x14ac:dyDescent="0.25">
      <c r="C231" s="165"/>
      <c r="D231" s="165"/>
      <c r="E231" s="165"/>
      <c r="F231" s="165"/>
      <c r="G231" s="165"/>
      <c r="H231" s="165"/>
      <c r="I231" s="165"/>
      <c r="J231" s="165"/>
      <c r="K231" s="165"/>
      <c r="L231" s="165"/>
      <c r="M231" s="165"/>
      <c r="N231" s="165"/>
      <c r="O231" s="165"/>
      <c r="P231" s="165"/>
      <c r="Q231" s="165"/>
    </row>
    <row r="232" spans="3:17" x14ac:dyDescent="0.25">
      <c r="C232" s="165"/>
      <c r="D232" s="165"/>
      <c r="E232" s="165"/>
      <c r="F232" s="165"/>
      <c r="G232" s="165"/>
      <c r="H232" s="165"/>
      <c r="I232" s="165"/>
      <c r="J232" s="165"/>
      <c r="K232" s="165"/>
      <c r="L232" s="165"/>
      <c r="M232" s="165"/>
      <c r="N232" s="165"/>
      <c r="O232" s="165"/>
      <c r="P232" s="165"/>
      <c r="Q232" s="165"/>
    </row>
    <row r="233" spans="3:17" x14ac:dyDescent="0.25">
      <c r="C233" s="165"/>
      <c r="D233" s="165"/>
      <c r="E233" s="165"/>
      <c r="F233" s="165"/>
      <c r="G233" s="165"/>
      <c r="H233" s="165"/>
      <c r="I233" s="165"/>
      <c r="J233" s="165"/>
      <c r="K233" s="165"/>
      <c r="L233" s="165"/>
      <c r="M233" s="165"/>
      <c r="N233" s="165"/>
      <c r="O233" s="165"/>
      <c r="P233" s="165"/>
      <c r="Q233" s="165"/>
    </row>
    <row r="234" spans="3:17" x14ac:dyDescent="0.25">
      <c r="C234" s="165"/>
      <c r="D234" s="165"/>
      <c r="E234" s="165"/>
      <c r="F234" s="165"/>
      <c r="G234" s="165"/>
      <c r="H234" s="165"/>
      <c r="I234" s="165"/>
      <c r="J234" s="165"/>
      <c r="K234" s="165"/>
      <c r="L234" s="165"/>
      <c r="M234" s="165"/>
      <c r="N234" s="165"/>
      <c r="O234" s="165"/>
      <c r="P234" s="165"/>
      <c r="Q234" s="165"/>
    </row>
    <row r="235" spans="3:17" x14ac:dyDescent="0.25">
      <c r="C235" s="165"/>
      <c r="D235" s="165"/>
      <c r="E235" s="165"/>
      <c r="F235" s="165"/>
      <c r="G235" s="165"/>
      <c r="H235" s="165"/>
      <c r="I235" s="165"/>
      <c r="J235" s="165"/>
      <c r="K235" s="165"/>
      <c r="L235" s="165"/>
      <c r="M235" s="165"/>
      <c r="N235" s="165"/>
      <c r="O235" s="165"/>
      <c r="P235" s="165"/>
      <c r="Q235" s="165"/>
    </row>
    <row r="236" spans="3:17" x14ac:dyDescent="0.25">
      <c r="C236" s="165"/>
      <c r="D236" s="165"/>
      <c r="E236" s="165"/>
      <c r="F236" s="165"/>
      <c r="G236" s="165"/>
      <c r="H236" s="165"/>
      <c r="I236" s="165"/>
      <c r="J236" s="165"/>
      <c r="K236" s="165"/>
      <c r="L236" s="165"/>
      <c r="M236" s="165"/>
      <c r="N236" s="165"/>
      <c r="O236" s="165"/>
      <c r="P236" s="165"/>
      <c r="Q236" s="165"/>
    </row>
    <row r="237" spans="3:17" x14ac:dyDescent="0.25">
      <c r="C237" s="165"/>
      <c r="D237" s="165"/>
      <c r="E237" s="165"/>
      <c r="F237" s="165"/>
      <c r="G237" s="165"/>
      <c r="H237" s="165"/>
      <c r="I237" s="165"/>
      <c r="J237" s="165"/>
      <c r="K237" s="165"/>
      <c r="L237" s="165"/>
      <c r="M237" s="165"/>
      <c r="N237" s="165"/>
      <c r="O237" s="165"/>
      <c r="P237" s="165"/>
      <c r="Q237" s="165"/>
    </row>
    <row r="238" spans="3:17" x14ac:dyDescent="0.25">
      <c r="C238" s="165"/>
      <c r="D238" s="165"/>
      <c r="E238" s="165"/>
      <c r="F238" s="165"/>
      <c r="G238" s="165"/>
      <c r="H238" s="165"/>
      <c r="I238" s="165"/>
      <c r="J238" s="165"/>
      <c r="K238" s="165"/>
      <c r="L238" s="165"/>
      <c r="M238" s="165"/>
      <c r="N238" s="165"/>
      <c r="O238" s="165"/>
      <c r="P238" s="165"/>
      <c r="Q238" s="165"/>
    </row>
    <row r="239" spans="3:17" x14ac:dyDescent="0.25">
      <c r="C239" s="165"/>
      <c r="D239" s="165"/>
      <c r="E239" s="165"/>
      <c r="F239" s="165"/>
      <c r="G239" s="165"/>
      <c r="H239" s="165"/>
      <c r="I239" s="165"/>
      <c r="J239" s="165"/>
      <c r="K239" s="165"/>
      <c r="L239" s="165"/>
      <c r="M239" s="165"/>
      <c r="N239" s="165"/>
      <c r="O239" s="165"/>
      <c r="P239" s="165"/>
      <c r="Q239" s="165"/>
    </row>
    <row r="240" spans="3:17" x14ac:dyDescent="0.25">
      <c r="C240" s="165"/>
      <c r="D240" s="165"/>
      <c r="E240" s="165"/>
      <c r="F240" s="165"/>
      <c r="G240" s="165"/>
      <c r="H240" s="165"/>
      <c r="I240" s="165"/>
      <c r="J240" s="165"/>
      <c r="K240" s="165"/>
      <c r="L240" s="165"/>
      <c r="M240" s="165"/>
      <c r="N240" s="165"/>
      <c r="O240" s="165"/>
      <c r="P240" s="165"/>
      <c r="Q240" s="165"/>
    </row>
    <row r="241" spans="3:17" x14ac:dyDescent="0.25">
      <c r="C241" s="165"/>
      <c r="D241" s="165"/>
      <c r="E241" s="165"/>
      <c r="F241" s="165"/>
      <c r="G241" s="165"/>
      <c r="H241" s="165"/>
      <c r="I241" s="165"/>
      <c r="J241" s="165"/>
      <c r="K241" s="165"/>
      <c r="L241" s="165"/>
      <c r="M241" s="165"/>
      <c r="N241" s="165"/>
      <c r="O241" s="165"/>
      <c r="P241" s="165"/>
      <c r="Q241" s="165"/>
    </row>
    <row r="242" spans="3:17" x14ac:dyDescent="0.25">
      <c r="C242" s="165"/>
      <c r="D242" s="165"/>
      <c r="E242" s="165"/>
      <c r="F242" s="165"/>
      <c r="G242" s="165"/>
      <c r="H242" s="165"/>
      <c r="I242" s="165"/>
      <c r="J242" s="165"/>
      <c r="K242" s="165"/>
      <c r="L242" s="165"/>
      <c r="M242" s="165"/>
      <c r="N242" s="165"/>
      <c r="O242" s="165"/>
      <c r="P242" s="165"/>
      <c r="Q242" s="165"/>
    </row>
    <row r="243" spans="3:17" x14ac:dyDescent="0.25">
      <c r="C243" s="165"/>
      <c r="D243" s="165"/>
      <c r="E243" s="165"/>
      <c r="F243" s="165"/>
      <c r="G243" s="165"/>
      <c r="H243" s="165"/>
      <c r="I243" s="165"/>
      <c r="J243" s="165"/>
      <c r="K243" s="165"/>
      <c r="L243" s="165"/>
      <c r="M243" s="165"/>
      <c r="N243" s="165"/>
      <c r="O243" s="165"/>
      <c r="P243" s="165"/>
      <c r="Q243" s="165"/>
    </row>
    <row r="244" spans="3:17" x14ac:dyDescent="0.25">
      <c r="C244" s="165"/>
      <c r="D244" s="165"/>
      <c r="E244" s="165"/>
      <c r="F244" s="165"/>
      <c r="G244" s="165"/>
      <c r="H244" s="165"/>
      <c r="I244" s="165"/>
      <c r="J244" s="165"/>
      <c r="K244" s="165"/>
      <c r="L244" s="165"/>
      <c r="M244" s="165"/>
      <c r="N244" s="165"/>
      <c r="O244" s="165"/>
      <c r="P244" s="165"/>
      <c r="Q244" s="165"/>
    </row>
    <row r="245" spans="3:17" x14ac:dyDescent="0.25">
      <c r="C245" s="165"/>
      <c r="D245" s="165"/>
      <c r="E245" s="165"/>
      <c r="F245" s="165"/>
      <c r="G245" s="165"/>
      <c r="H245" s="165"/>
      <c r="I245" s="165"/>
      <c r="J245" s="165"/>
      <c r="K245" s="165"/>
      <c r="L245" s="165"/>
      <c r="M245" s="165"/>
      <c r="N245" s="165"/>
      <c r="O245" s="165"/>
      <c r="P245" s="165"/>
      <c r="Q245" s="165"/>
    </row>
    <row r="246" spans="3:17" x14ac:dyDescent="0.25">
      <c r="C246" s="165"/>
      <c r="D246" s="165"/>
      <c r="E246" s="165"/>
      <c r="F246" s="165"/>
      <c r="G246" s="165"/>
      <c r="H246" s="165"/>
      <c r="I246" s="165"/>
      <c r="J246" s="165"/>
      <c r="K246" s="165"/>
      <c r="L246" s="165"/>
      <c r="M246" s="165"/>
      <c r="N246" s="165"/>
      <c r="O246" s="165"/>
      <c r="P246" s="165"/>
      <c r="Q246" s="165"/>
    </row>
    <row r="247" spans="3:17" x14ac:dyDescent="0.25">
      <c r="C247" s="165"/>
      <c r="D247" s="165"/>
      <c r="E247" s="165"/>
      <c r="F247" s="165"/>
      <c r="G247" s="165"/>
      <c r="H247" s="165"/>
      <c r="I247" s="165"/>
      <c r="J247" s="165"/>
      <c r="K247" s="165"/>
      <c r="L247" s="165"/>
      <c r="M247" s="165"/>
      <c r="N247" s="165"/>
      <c r="O247" s="165"/>
      <c r="P247" s="165"/>
      <c r="Q247" s="165"/>
    </row>
    <row r="248" spans="3:17" x14ac:dyDescent="0.25">
      <c r="C248" s="165"/>
      <c r="D248" s="165"/>
      <c r="E248" s="165"/>
      <c r="F248" s="165"/>
      <c r="G248" s="165"/>
      <c r="H248" s="165"/>
      <c r="I248" s="165"/>
      <c r="J248" s="165"/>
      <c r="K248" s="165"/>
      <c r="L248" s="165"/>
      <c r="M248" s="165"/>
      <c r="N248" s="165"/>
      <c r="O248" s="165"/>
      <c r="P248" s="165"/>
      <c r="Q248" s="165"/>
    </row>
    <row r="249" spans="3:17" x14ac:dyDescent="0.25">
      <c r="C249" s="165"/>
      <c r="D249" s="165"/>
      <c r="E249" s="165"/>
      <c r="F249" s="165"/>
      <c r="G249" s="165"/>
      <c r="H249" s="165"/>
      <c r="I249" s="165"/>
      <c r="J249" s="165"/>
      <c r="K249" s="165"/>
      <c r="L249" s="165"/>
      <c r="M249" s="165"/>
      <c r="N249" s="165"/>
      <c r="O249" s="165"/>
      <c r="P249" s="165"/>
      <c r="Q249" s="165"/>
    </row>
    <row r="250" spans="3:17" x14ac:dyDescent="0.25">
      <c r="C250" s="165"/>
      <c r="D250" s="165"/>
      <c r="E250" s="165"/>
      <c r="F250" s="165"/>
      <c r="G250" s="165"/>
      <c r="H250" s="165"/>
      <c r="I250" s="165"/>
      <c r="J250" s="165"/>
      <c r="K250" s="165"/>
      <c r="L250" s="165"/>
      <c r="M250" s="165"/>
      <c r="N250" s="165"/>
      <c r="O250" s="165"/>
      <c r="P250" s="165"/>
      <c r="Q250" s="165"/>
    </row>
    <row r="251" spans="3:17" x14ac:dyDescent="0.25">
      <c r="C251" s="165"/>
      <c r="D251" s="165"/>
      <c r="E251" s="165"/>
      <c r="F251" s="165"/>
      <c r="G251" s="165"/>
      <c r="H251" s="165"/>
      <c r="I251" s="165"/>
      <c r="J251" s="165"/>
      <c r="K251" s="165"/>
      <c r="L251" s="165"/>
      <c r="M251" s="165"/>
      <c r="N251" s="165"/>
      <c r="O251" s="165"/>
      <c r="P251" s="165"/>
      <c r="Q251" s="165"/>
    </row>
    <row r="252" spans="3:17" x14ac:dyDescent="0.25">
      <c r="C252" s="165"/>
      <c r="D252" s="165"/>
      <c r="E252" s="165"/>
      <c r="F252" s="165"/>
      <c r="G252" s="165"/>
      <c r="H252" s="165"/>
      <c r="I252" s="165"/>
      <c r="J252" s="165"/>
      <c r="K252" s="165"/>
      <c r="L252" s="165"/>
      <c r="M252" s="165"/>
      <c r="N252" s="165"/>
      <c r="O252" s="165"/>
      <c r="P252" s="165"/>
      <c r="Q252" s="165"/>
    </row>
    <row r="253" spans="3:17" x14ac:dyDescent="0.25">
      <c r="C253" s="165"/>
      <c r="D253" s="165"/>
      <c r="E253" s="165"/>
      <c r="F253" s="165"/>
      <c r="G253" s="165"/>
      <c r="H253" s="165"/>
      <c r="I253" s="165"/>
      <c r="J253" s="165"/>
      <c r="K253" s="165"/>
      <c r="L253" s="165"/>
      <c r="M253" s="165"/>
      <c r="N253" s="165"/>
      <c r="O253" s="165"/>
      <c r="P253" s="165"/>
      <c r="Q253" s="165"/>
    </row>
    <row r="254" spans="3:17" x14ac:dyDescent="0.25">
      <c r="C254" s="165"/>
      <c r="D254" s="165"/>
      <c r="E254" s="165"/>
      <c r="F254" s="165"/>
      <c r="G254" s="165"/>
      <c r="H254" s="165"/>
      <c r="I254" s="165"/>
      <c r="J254" s="165"/>
      <c r="K254" s="165"/>
      <c r="L254" s="165"/>
      <c r="M254" s="165"/>
      <c r="N254" s="165"/>
      <c r="O254" s="165"/>
      <c r="P254" s="165"/>
      <c r="Q254" s="165"/>
    </row>
    <row r="255" spans="3:17" x14ac:dyDescent="0.25">
      <c r="C255" s="165"/>
      <c r="D255" s="165"/>
      <c r="E255" s="165"/>
      <c r="F255" s="165"/>
      <c r="G255" s="165"/>
      <c r="H255" s="165"/>
      <c r="I255" s="165"/>
      <c r="J255" s="165"/>
      <c r="K255" s="165"/>
      <c r="L255" s="165"/>
      <c r="M255" s="165"/>
      <c r="N255" s="165"/>
      <c r="O255" s="165"/>
      <c r="P255" s="165"/>
      <c r="Q255" s="165"/>
    </row>
    <row r="256" spans="3:17" x14ac:dyDescent="0.25">
      <c r="C256" s="165"/>
      <c r="D256" s="165"/>
      <c r="E256" s="165"/>
      <c r="F256" s="165"/>
      <c r="G256" s="165"/>
      <c r="H256" s="165"/>
      <c r="I256" s="165"/>
      <c r="J256" s="165"/>
      <c r="K256" s="165"/>
      <c r="L256" s="165"/>
      <c r="M256" s="165"/>
      <c r="N256" s="165"/>
      <c r="O256" s="165"/>
      <c r="P256" s="165"/>
      <c r="Q256" s="165"/>
    </row>
    <row r="257" spans="3:17" x14ac:dyDescent="0.25">
      <c r="C257" s="165"/>
      <c r="D257" s="165"/>
      <c r="E257" s="165"/>
      <c r="F257" s="165"/>
      <c r="G257" s="165"/>
      <c r="H257" s="165"/>
      <c r="I257" s="165"/>
      <c r="J257" s="165"/>
      <c r="K257" s="165"/>
      <c r="L257" s="165"/>
      <c r="M257" s="165"/>
      <c r="N257" s="165"/>
      <c r="O257" s="165"/>
      <c r="P257" s="165"/>
      <c r="Q257" s="165"/>
    </row>
    <row r="258" spans="3:17" x14ac:dyDescent="0.25">
      <c r="C258" s="165"/>
      <c r="D258" s="165"/>
      <c r="E258" s="165"/>
      <c r="F258" s="165"/>
      <c r="G258" s="165"/>
      <c r="H258" s="165"/>
      <c r="I258" s="165"/>
      <c r="J258" s="165"/>
      <c r="K258" s="165"/>
      <c r="L258" s="165"/>
      <c r="M258" s="165"/>
      <c r="N258" s="165"/>
      <c r="O258" s="165"/>
      <c r="P258" s="165"/>
      <c r="Q258" s="165"/>
    </row>
    <row r="259" spans="3:17" x14ac:dyDescent="0.25">
      <c r="C259" s="165"/>
      <c r="D259" s="165"/>
      <c r="E259" s="165"/>
      <c r="F259" s="165"/>
      <c r="G259" s="165"/>
      <c r="H259" s="165"/>
      <c r="I259" s="165"/>
      <c r="J259" s="165"/>
      <c r="K259" s="165"/>
      <c r="L259" s="165"/>
      <c r="M259" s="165"/>
      <c r="N259" s="165"/>
      <c r="O259" s="165"/>
      <c r="P259" s="165"/>
      <c r="Q259" s="165"/>
    </row>
    <row r="260" spans="3:17" x14ac:dyDescent="0.25">
      <c r="C260" s="165"/>
      <c r="D260" s="165"/>
      <c r="E260" s="165"/>
      <c r="F260" s="165"/>
      <c r="G260" s="165"/>
      <c r="H260" s="165"/>
      <c r="I260" s="165"/>
      <c r="J260" s="165"/>
      <c r="K260" s="165"/>
      <c r="L260" s="165"/>
      <c r="M260" s="165"/>
      <c r="N260" s="165"/>
      <c r="O260" s="165"/>
      <c r="P260" s="165"/>
      <c r="Q260" s="165"/>
    </row>
  </sheetData>
  <mergeCells count="6">
    <mergeCell ref="B53:B55"/>
    <mergeCell ref="O4:O5"/>
    <mergeCell ref="N4:N5"/>
    <mergeCell ref="B17:B23"/>
    <mergeCell ref="B28:B29"/>
    <mergeCell ref="B41:B4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Cumplimiento General</vt:lpstr>
      <vt:lpstr>Cumplimiento por Proyecto</vt:lpstr>
      <vt:lpstr>Resumenes</vt:lpstr>
      <vt:lpstr>'Cumplimiento General'!Títulos_a_imprimir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CINOC-UCAMPO</dc:creator>
  <cp:lastModifiedBy>Planeación</cp:lastModifiedBy>
  <cp:lastPrinted>2017-11-10T15:49:10Z</cp:lastPrinted>
  <dcterms:created xsi:type="dcterms:W3CDTF">2016-01-06T14:06:29Z</dcterms:created>
  <dcterms:modified xsi:type="dcterms:W3CDTF">2020-02-21T21:10:33Z</dcterms:modified>
</cp:coreProperties>
</file>