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Users\Usuario\E\BACKUP PLANEACIÓN\D\Año 2023\POA 2023\"/>
    </mc:Choice>
  </mc:AlternateContent>
  <xr:revisionPtr revIDLastSave="0" documentId="13_ncr:1_{B8E6B592-4552-48E9-8028-7DFA3B95B6DC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royectos por Variable" sheetId="1" r:id="rId1"/>
    <sheet name="Matriz estratégica" sheetId="3" r:id="rId2"/>
    <sheet name="Resumen" sheetId="4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5" i="4"/>
  <c r="C4" i="4"/>
  <c r="L91" i="3" l="1"/>
  <c r="L88" i="3"/>
  <c r="L87" i="3"/>
  <c r="L86" i="3"/>
  <c r="L82" i="3"/>
  <c r="L81" i="3"/>
  <c r="L78" i="3"/>
  <c r="L77" i="3"/>
  <c r="L71" i="3"/>
  <c r="L60" i="3"/>
  <c r="L46" i="3"/>
  <c r="L45" i="3"/>
  <c r="L42" i="3"/>
  <c r="L40" i="3"/>
  <c r="L37" i="3"/>
  <c r="L36" i="3"/>
  <c r="L10" i="3"/>
  <c r="L8" i="3"/>
  <c r="L7" i="3"/>
  <c r="L5" i="3"/>
  <c r="D75" i="4" l="1"/>
  <c r="D76" i="4"/>
  <c r="D74" i="4"/>
  <c r="C77" i="4"/>
  <c r="C70" i="4"/>
  <c r="D68" i="4" s="1"/>
  <c r="C63" i="4"/>
  <c r="D61" i="4" s="1"/>
  <c r="C56" i="4"/>
  <c r="D54" i="4" s="1"/>
  <c r="C49" i="4"/>
  <c r="D47" i="4" s="1"/>
  <c r="C42" i="4"/>
  <c r="D40" i="4" s="1"/>
  <c r="C35" i="4"/>
  <c r="D33" i="4" s="1"/>
  <c r="C28" i="4"/>
  <c r="D27" i="4" s="1"/>
  <c r="C21" i="4"/>
  <c r="D20" i="4" s="1"/>
  <c r="C14" i="4"/>
  <c r="C7" i="4"/>
  <c r="D5" i="4" s="1"/>
  <c r="D13" i="4" l="1"/>
  <c r="C79" i="4"/>
  <c r="D67" i="4"/>
  <c r="D69" i="4"/>
  <c r="D60" i="4"/>
  <c r="D62" i="4"/>
  <c r="D46" i="4"/>
  <c r="D48" i="4"/>
  <c r="D39" i="4"/>
  <c r="D41" i="4"/>
  <c r="D32" i="4"/>
  <c r="D25" i="4"/>
  <c r="D19" i="4"/>
  <c r="D18" i="4"/>
  <c r="D53" i="4"/>
  <c r="D55" i="4"/>
  <c r="D34" i="4"/>
  <c r="D26" i="4"/>
  <c r="D4" i="4"/>
  <c r="D6" i="4"/>
  <c r="D11" i="4"/>
  <c r="D12" i="4"/>
  <c r="K45" i="3" l="1"/>
  <c r="J45" i="3"/>
  <c r="I9" i="3" l="1"/>
  <c r="I97" i="3" l="1"/>
  <c r="I96" i="3"/>
  <c r="I91" i="3"/>
  <c r="I88" i="3"/>
  <c r="I87" i="3"/>
  <c r="I86" i="3"/>
  <c r="I79" i="3"/>
  <c r="I78" i="3"/>
  <c r="I77" i="3"/>
  <c r="I68" i="3"/>
  <c r="I67" i="3"/>
  <c r="I66" i="3"/>
  <c r="I62" i="3"/>
  <c r="I61" i="3"/>
  <c r="I60" i="3"/>
  <c r="I59" i="3"/>
  <c r="I57" i="3"/>
  <c r="I55" i="3"/>
  <c r="I51" i="3"/>
  <c r="I50" i="3"/>
  <c r="I46" i="3"/>
  <c r="I45" i="3"/>
  <c r="Q44" i="3"/>
  <c r="P44" i="3"/>
  <c r="O44" i="3"/>
  <c r="I42" i="3"/>
  <c r="I40" i="3"/>
  <c r="I39" i="3"/>
  <c r="I36" i="3"/>
  <c r="I33" i="3"/>
  <c r="I32" i="3"/>
  <c r="I24" i="3"/>
  <c r="I23" i="3"/>
  <c r="I10" i="3"/>
  <c r="I8" i="3"/>
  <c r="I6" i="3"/>
  <c r="I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L67" authorId="0" shapeId="0" xr:uid="{55FA0778-BE8E-40CB-A386-12172447753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indicador fue ajustado en Septiembre de 2022</t>
        </r>
      </text>
    </comment>
    <comment ref="L79" authorId="0" shapeId="0" xr:uid="{70E5A637-A87E-40C4-9D4A-07172AAE7E01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 1 de 4 que podrían ascender
</t>
        </r>
      </text>
    </comment>
    <comment ref="H97" authorId="0" shapeId="0" xr:uid="{5F25AF2D-6AA3-45C2-850F-41E4186DFD45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Indicador ajustado en sept 2022
</t>
        </r>
      </text>
    </comment>
  </commentList>
</comments>
</file>

<file path=xl/sharedStrings.xml><?xml version="1.0" encoding="utf-8"?>
<sst xmlns="http://schemas.openxmlformats.org/spreadsheetml/2006/main" count="878" uniqueCount="472">
  <si>
    <t>VARIABLE ESTRATEGICA</t>
  </si>
  <si>
    <t>COMUNICACIÓN</t>
  </si>
  <si>
    <t>FINANCIERA</t>
  </si>
  <si>
    <t>Visibilidad Institucional</t>
  </si>
  <si>
    <t>Posicionar a la IES CINOC  ante la comunidad académica de las TTU</t>
  </si>
  <si>
    <t xml:space="preserve">Investigación, proyección social e internacionalización
</t>
  </si>
  <si>
    <t xml:space="preserve">Oferta y calidad de programas y servicios
</t>
  </si>
  <si>
    <t>Ofrecer Programas académicos pertinentes y sostenibles brindando bienestar a la comunidad educativa</t>
  </si>
  <si>
    <t>Desarrollar programas de bienestar que fortalezcan los procesos de permanencia y graduación de los estudiantes</t>
  </si>
  <si>
    <t>Establecer alianzas estratégicas con la educación básica media y educación universitaria</t>
  </si>
  <si>
    <t>Modelo de Enseñanza y Labor Académica</t>
  </si>
  <si>
    <t>CONSOLIDAR EL USO DE LAS TIC EN LOS PROCESOS MISIONALES Y ADMINISTRATIVOS DE LA INSITITUCION</t>
  </si>
  <si>
    <t>Disponer de una infraestructura física y tecnológica adecuada para el cumplimiento de la misión institucional</t>
  </si>
  <si>
    <t>Suficiencia, competencia y pertinencia del Talento Humano del CINOC</t>
  </si>
  <si>
    <t>Disponer de talento humano suficiente y competente para el avance del Proyecto Educativo Institucional</t>
  </si>
  <si>
    <t>Ambiente laboral y modernización organizacional</t>
  </si>
  <si>
    <t>Promover el desarrollo de buenas prácticas de gestión humana  y  del conocimiento que faciliten el desarrollo institucional y de cada colaborador de la entidad</t>
  </si>
  <si>
    <t>Institucionalidad</t>
  </si>
  <si>
    <t>Garantizar la gobernanza y gobierno  institucional   bajo criterios de ética, eficiencia, eficacia, calidad, integridad, transparencia, inclusión, equidad con  enfoque participativo de sus actores.</t>
  </si>
  <si>
    <t>Proyecto</t>
  </si>
  <si>
    <t>Gestión Contable</t>
  </si>
  <si>
    <t>Gestión Contractual</t>
  </si>
  <si>
    <t xml:space="preserve"> Garantizar el registro completo, oportuno y veraz de la información relacionado con pagos y recepción de dineros de la entidad</t>
  </si>
  <si>
    <t>Posicionamiento Institucional en el Oriente del Departamento</t>
  </si>
  <si>
    <t>VIPSI P1</t>
  </si>
  <si>
    <t xml:space="preserve">VF P1 </t>
  </si>
  <si>
    <t>VF P2</t>
  </si>
  <si>
    <t>VF P3</t>
  </si>
  <si>
    <t>VF P4</t>
  </si>
  <si>
    <t>VV P1</t>
  </si>
  <si>
    <t>VIPSI P2</t>
  </si>
  <si>
    <t>VIPSI P3</t>
  </si>
  <si>
    <t>VIPSI P4</t>
  </si>
  <si>
    <t>VIPSI P5</t>
  </si>
  <si>
    <t>VIPSI P6</t>
  </si>
  <si>
    <t>Grupo de Investigación</t>
  </si>
  <si>
    <t>Contar con mínimo 9 publicaciones Tipo C producto de los procesos de investigación adelantado por los miembros del grupo de investigación de la Institución</t>
  </si>
  <si>
    <t>Semillero de Investigación</t>
  </si>
  <si>
    <t>Objetivo</t>
  </si>
  <si>
    <t>Contar con mínimo 10% de los estudiantes de cada uno de los programas académicos participando en semilleros de investigación</t>
  </si>
  <si>
    <t>Proyectos  de Investigación</t>
  </si>
  <si>
    <t>VOC P1</t>
  </si>
  <si>
    <t>VOC P2</t>
  </si>
  <si>
    <t>VOC P3</t>
  </si>
  <si>
    <t>VOC P4</t>
  </si>
  <si>
    <t>VOC P5</t>
  </si>
  <si>
    <t>VOC P6</t>
  </si>
  <si>
    <t>VOC P7</t>
  </si>
  <si>
    <t>VOC P8</t>
  </si>
  <si>
    <t>Acreditación Programas Académicos</t>
  </si>
  <si>
    <t>Condiciones Institucionales para Registro Calificado</t>
  </si>
  <si>
    <t>Desarrollo de los Programas Académicos con registro SNIES vigente</t>
  </si>
  <si>
    <t>Desarrollo del Graduado</t>
  </si>
  <si>
    <t>Bienestar y Permanencia Estudiantil</t>
  </si>
  <si>
    <t>Vincular  al 100% de los estudiantes a los procesos de bienestar y permanencia  institucional de la IES CINOC</t>
  </si>
  <si>
    <t>Articulación con la Media</t>
  </si>
  <si>
    <t>Articulación con otras IES</t>
  </si>
  <si>
    <t>Desarrollar Alianzas con otras IES que permitan a los jóvenes de la Institución continuar sus estudios a nivel profesional homologando los procesos vistos en la IES CINOC</t>
  </si>
  <si>
    <t>VMELA P1</t>
  </si>
  <si>
    <t>Modelo Pedagógico</t>
  </si>
  <si>
    <t>Apropiar el modelo pedagógico por parte de los docentes y estudiantes de la IES CINOC</t>
  </si>
  <si>
    <t>VMV P1</t>
  </si>
  <si>
    <t>VIFTC P1</t>
  </si>
  <si>
    <t>Mantener y mejorar la Infraestructura física con que cuenta la Entidad</t>
  </si>
  <si>
    <t>VIFTC P2</t>
  </si>
  <si>
    <t>VIFTC P3</t>
  </si>
  <si>
    <t>VIFTC P4</t>
  </si>
  <si>
    <t>Infraestructura Tecnológica</t>
  </si>
  <si>
    <t>Mantener y mejorar la Infraestructura tecnológica con que cuenta la Entidad</t>
  </si>
  <si>
    <t>Centros de práctica, Laboratorios, Talleres de la IES CINOC</t>
  </si>
  <si>
    <t>Utilizar de manera optima de los Centros de Práctica,  laboratorios y talleres adquiridos en las labores misionales de la entidad</t>
  </si>
  <si>
    <t xml:space="preserve">Lograr impactar de manera positiva al 80% de la población planeada a intervenir con los procesos de proyección social en el Oriente del Departamento de Caldas </t>
  </si>
  <si>
    <t>Proyección social</t>
  </si>
  <si>
    <t>Internacionalización</t>
  </si>
  <si>
    <t>Lograr la implementación de procesos de internacionalización en los procesos misionales en la IES CINOC</t>
  </si>
  <si>
    <t>VSCPTH P1</t>
  </si>
  <si>
    <t>VSCPTH P2</t>
  </si>
  <si>
    <t>VSCPTH P3</t>
  </si>
  <si>
    <t>Suficiencia del Talento Humano</t>
  </si>
  <si>
    <t>Contar con el Talento humano requerido para el desarrollo de las labores misionales y administrativas de la IES CINOC</t>
  </si>
  <si>
    <t>Competencia del Talento Humano</t>
  </si>
  <si>
    <t xml:space="preserve">Apoyar el desarrollo de las habilidades y destrezas del talento humano por medio de los procesos de formación y actualización disciplinar, pedagógica y metodológica </t>
  </si>
  <si>
    <t>Pertinencia del Talento Humano</t>
  </si>
  <si>
    <t>Garantizar que los procesos de vinculación, inducción y reinducción del Talento Humano de la IES CINOC apoyen el desarrollo de las funciones misionales y administrativas</t>
  </si>
  <si>
    <t>VALMO P1</t>
  </si>
  <si>
    <t>VALMO P2</t>
  </si>
  <si>
    <t>VALMO P3</t>
  </si>
  <si>
    <t>VALMO P4</t>
  </si>
  <si>
    <t>Mantener y mejorar el clima organizacional de la Entidad</t>
  </si>
  <si>
    <t>Ambiente Laboral</t>
  </si>
  <si>
    <t>Seguridad y Salud en el Trabajo</t>
  </si>
  <si>
    <t>Gestión del Conocimiento</t>
  </si>
  <si>
    <t>Construcción e implementación de un modelo de gestión del conocimiento para la IES CINOC</t>
  </si>
  <si>
    <t>Mantener y mejorar las condiciones de seguridad y salud de los funcionarios en el desarrollo de sus actividades laborales</t>
  </si>
  <si>
    <t>Rediseño de la Estructura Organizacional</t>
  </si>
  <si>
    <t xml:space="preserve">Estructuración de la propuesta de Rediseño Organizacional de la Entidad de acuerdo a las proyecciones de crecimiento </t>
  </si>
  <si>
    <t>Garantizar procesos de retroalimentación a los procesos de planeación institucional que permitan el cumplimiento de las metas planeadas a corto, mediano y largo plazo</t>
  </si>
  <si>
    <t>Seguimiento y Verificación de los procesos de planeación institucional</t>
  </si>
  <si>
    <t>VI P1</t>
  </si>
  <si>
    <t>VI P2</t>
  </si>
  <si>
    <t>VI P3</t>
  </si>
  <si>
    <t>Modelo Integrado de planeación y gestión</t>
  </si>
  <si>
    <t>Implementar en el nivel básico el Modelo integrado de planeación y gestión en la entidad</t>
  </si>
  <si>
    <t>Adelantar las fases internas que permitan a la Institución realizar el proceso de cambio de carácter académico hacia Institución Universitaria</t>
  </si>
  <si>
    <t>Proyecto Cambio de Carácter académico</t>
  </si>
  <si>
    <t xml:space="preserve"> Garantizar el uso adecuado de los recursos de la Institución para el cumplimiento de las metas institucionales </t>
  </si>
  <si>
    <t>VIPSI P7</t>
  </si>
  <si>
    <t>Movilidad investigativa</t>
  </si>
  <si>
    <t>Vincular, principalmente,  al 70% de los graduados hasta el  momento 3 (5 años posterior al proceso de grado) a los procesos institucionales de la IES CINOC</t>
  </si>
  <si>
    <t xml:space="preserve"> B:Learning</t>
  </si>
  <si>
    <t>VMV P2</t>
  </si>
  <si>
    <t>Lograr el nivel de establecimiento del modelo B:learning en la entidad</t>
  </si>
  <si>
    <t>Sistemas de Información Académico Administrativos</t>
  </si>
  <si>
    <t>Renovación de Programas Académicos</t>
  </si>
  <si>
    <t xml:space="preserve">Lograr la renovación de los registros calificados de los programas que lo requieran </t>
  </si>
  <si>
    <t>Creación de Programas Académicos</t>
  </si>
  <si>
    <t>VOC P9</t>
  </si>
  <si>
    <t>VOC P10</t>
  </si>
  <si>
    <t>Desarrollar  procesos de articulación con la media con los otros programas de la IES</t>
  </si>
  <si>
    <t xml:space="preserve"> </t>
  </si>
  <si>
    <t>Nª</t>
  </si>
  <si>
    <t>Nº IND</t>
  </si>
  <si>
    <t xml:space="preserve">Nombre del indicador </t>
  </si>
  <si>
    <t>Indicadores</t>
  </si>
  <si>
    <t>LINEA BASE</t>
  </si>
  <si>
    <t>CORTO PLAZO (2020-2024)</t>
  </si>
  <si>
    <t>Criticidad</t>
  </si>
  <si>
    <t>Alerta Temprana</t>
  </si>
  <si>
    <t>Equilibrio</t>
  </si>
  <si>
    <t xml:space="preserve">% de incremento  de los ingresos  con recursos propios                   </t>
  </si>
  <si>
    <t>Menos del 40%</t>
  </si>
  <si>
    <t>Mayor o igual a 40% y menor a 50%</t>
  </si>
  <si>
    <t>Mayor o igual 50%</t>
  </si>
  <si>
    <t>Gestión de recursos por convenios</t>
  </si>
  <si>
    <t xml:space="preserve">% de incremento  de recursos por convenios </t>
  </si>
  <si>
    <t>Menos del 35%</t>
  </si>
  <si>
    <t>Mayor o igual a 35% y menor al 40%</t>
  </si>
  <si>
    <t>Mayor al 40%</t>
  </si>
  <si>
    <t>eficiencia en la ejecución de gastos</t>
  </si>
  <si>
    <t>Pago oportuno de las obligaciones a terceros</t>
  </si>
  <si>
    <t>Oportunidad de suministros</t>
  </si>
  <si>
    <t>Menor al 50%</t>
  </si>
  <si>
    <t>Mayor o igual al 50% y menor al 70%</t>
  </si>
  <si>
    <t>Mayor o igual al 70%</t>
  </si>
  <si>
    <t>Oriente de Caldas</t>
  </si>
  <si>
    <t>Marca IES CINOC</t>
  </si>
  <si>
    <t>Posicionamiento de la Marca IES CINOC</t>
  </si>
  <si>
    <t>ND</t>
  </si>
  <si>
    <t xml:space="preserve">Ubicados en el 4 o 5 puesto de recordación de la marca </t>
  </si>
  <si>
    <t>Ubicados en el 3 puesto de recordación de la marca s</t>
  </si>
  <si>
    <t xml:space="preserve">Ubicados en los 2 primeros  puesto de recordación de la marca  </t>
  </si>
  <si>
    <t xml:space="preserve">Posicionamiento interno </t>
  </si>
  <si>
    <t>Posicionamiento interno de la marca IES CINOC</t>
  </si>
  <si>
    <t xml:space="preserve">Formular una campaña de comunicación interna </t>
  </si>
  <si>
    <t xml:space="preserve">Tener una campaña de comunicación interna </t>
  </si>
  <si>
    <t xml:space="preserve">Grupo categorizado en COLCIENCIAS </t>
  </si>
  <si>
    <t xml:space="preserve">Nº de Grupo categorizado en COLCIENCIAS </t>
  </si>
  <si>
    <t>Menos de 3 productos Tipo c</t>
  </si>
  <si>
    <t>Entre 4 y 5 productos Tipo  c</t>
  </si>
  <si>
    <t>Más de 6 productos Tipo c</t>
  </si>
  <si>
    <t>Menos de 40%</t>
  </si>
  <si>
    <t>Mayor o igual al 40% y Menor al 80%</t>
  </si>
  <si>
    <t>Mayor o igual 80%</t>
  </si>
  <si>
    <t>% de comunidad CINOC  clasificada en el Marco Común Europeo (MCC)</t>
  </si>
  <si>
    <t>Mayor o igual al 30% y menor al 50%</t>
  </si>
  <si>
    <t>Mayor al 80%</t>
  </si>
  <si>
    <t>Mayor o igual al 80% y menor al 90%</t>
  </si>
  <si>
    <t xml:space="preserve">Matriculas nivel profesional </t>
  </si>
  <si>
    <t>Mayor o igual al 20% y menor al 40%</t>
  </si>
  <si>
    <t>Matricula de estudiantes procedentes de zona rural</t>
  </si>
  <si>
    <t>Menor al 55%</t>
  </si>
  <si>
    <t>Mayor o igual al 55% y menor al 65%</t>
  </si>
  <si>
    <t>Mayor o igual al 65%</t>
  </si>
  <si>
    <t>Programas acreditados</t>
  </si>
  <si>
    <t xml:space="preserve">Nª de Programas en proceso de Acreditación  que tengan la condición de  acreditables.  </t>
  </si>
  <si>
    <t>Avance proceso interno de cambio de carácter</t>
  </si>
  <si>
    <t>% de avance en el proceso interno  de cambio de carácter</t>
  </si>
  <si>
    <t>Menor a 75%</t>
  </si>
  <si>
    <t>Mayor o igual 75% y menor a 100%</t>
  </si>
  <si>
    <t>Mayor al 17%</t>
  </si>
  <si>
    <t>Mayor o igual a 15% y menor o igual a 17%</t>
  </si>
  <si>
    <t>Menor o igual al 15%</t>
  </si>
  <si>
    <t>Menor de 36%</t>
  </si>
  <si>
    <t>Mayor o igual al 36%  y menor al 38%</t>
  </si>
  <si>
    <t>Mayor o igual al 38%</t>
  </si>
  <si>
    <t>Mayor o igual al 90% y menor al 95%</t>
  </si>
  <si>
    <t>Matoy o igual al 96%</t>
  </si>
  <si>
    <t xml:space="preserve">Alianzas activas con IEM </t>
  </si>
  <si>
    <t>Menor a 10</t>
  </si>
  <si>
    <t>Mayor o igual a 10 y menor a 12</t>
  </si>
  <si>
    <t>Mayor o igual a 12</t>
  </si>
  <si>
    <t>Nº de Alianzas activas con la IES y Universidades</t>
  </si>
  <si>
    <t>Menor de 6</t>
  </si>
  <si>
    <t>Entre 6 y 7</t>
  </si>
  <si>
    <t>Mayor o igual a 7</t>
  </si>
  <si>
    <t xml:space="preserve">% de docentes a que han  apropiado el modelo pedagógico del IES CNOC </t>
  </si>
  <si>
    <t>Menor a 85%</t>
  </si>
  <si>
    <t>Mayor o igual al 85% y menor al 90%</t>
  </si>
  <si>
    <t>Mayor o igual al 90%</t>
  </si>
  <si>
    <t>Percepción estudiantil frente al Modelo de Enseñanza y labor académica</t>
  </si>
  <si>
    <t>% de Nivel de apreciación satisfactoria  de los estudiantes frente a los métodos de enseñanza y aprendizaje que se emplean</t>
  </si>
  <si>
    <t>Menor al 18%</t>
  </si>
  <si>
    <t>Mayor o igual a 20% y menos al 30%</t>
  </si>
  <si>
    <t>Mayor o igual al 30%</t>
  </si>
  <si>
    <t>Menor al 80%</t>
  </si>
  <si>
    <t>OVAS incorporadas a las actividades de formación</t>
  </si>
  <si>
    <t xml:space="preserve">Nª de OVAS incorporados a los procesos académicos </t>
  </si>
  <si>
    <t>30% de asignaturas con componente OVA</t>
  </si>
  <si>
    <t>Mayor o igual al 10% y menor al 15% de las asignaturas con componente B:learning</t>
  </si>
  <si>
    <t>Uso de plataformas LMS</t>
  </si>
  <si>
    <t xml:space="preserve">% de uso de  Plataformas LMS </t>
  </si>
  <si>
    <t>Desarrollo del B:learning</t>
  </si>
  <si>
    <t xml:space="preserve">Iniciado </t>
  </si>
  <si>
    <t xml:space="preserve">Desarrollo </t>
  </si>
  <si>
    <t xml:space="preserve">Establecido </t>
  </si>
  <si>
    <t>Espacios disponibles para  Bienestar</t>
  </si>
  <si>
    <t>Menor al 40%</t>
  </si>
  <si>
    <t>Mayor o igual 40% y menor al 80%</t>
  </si>
  <si>
    <t>Mayor o igual al 80%</t>
  </si>
  <si>
    <t>Equipos de computo disponibles</t>
  </si>
  <si>
    <t>% de equipos de computo disponibles para el desarrollo de actividades académicas administrativa</t>
  </si>
  <si>
    <t>Menos 60%</t>
  </si>
  <si>
    <t>Mayor o igual 60% y menor al 80%</t>
  </si>
  <si>
    <t>Laboratorios y talleres y centros de práctica en uso para el desarrollo de las labores misionales</t>
  </si>
  <si>
    <t>Mayor o igual a 80% y menor al 90%</t>
  </si>
  <si>
    <t>Incremento en el presupuesto dedicado para la compra de material bibliográfico</t>
  </si>
  <si>
    <t>Docentes tiempo completo</t>
  </si>
  <si>
    <t>% de Docentes Equivalentes a Tiempo Completo frente a los requeridos</t>
  </si>
  <si>
    <t>Menos de 70%</t>
  </si>
  <si>
    <t>Mayor o igual al 70% y menor al 85%</t>
  </si>
  <si>
    <t>Mayor o igual 85%</t>
  </si>
  <si>
    <t>Menor a 60%</t>
  </si>
  <si>
    <t>Mayor o igual al 60%  y menor al  75%</t>
  </si>
  <si>
    <t>Mayor o igual al 75%</t>
  </si>
  <si>
    <t>Menor del 10%</t>
  </si>
  <si>
    <t>Mayor o igual al  10% y menor al 50%</t>
  </si>
  <si>
    <t>Mayor o igual al 50%</t>
  </si>
  <si>
    <t>% Docentes que anualmente se hayan capacitado en  Metodologías de enseñanza, Pedagogía y Didáctica que correspondan con temáticas nuevas y diferentes cada vez, de acuerdo con  los perfiles y necesidades</t>
  </si>
  <si>
    <t>Menor al 70%</t>
  </si>
  <si>
    <t>Mayor o igual al 70% y menor al 80%</t>
  </si>
  <si>
    <t xml:space="preserve">Capacitación disciplinar </t>
  </si>
  <si>
    <t>% Docentes que anualmente  han  participado  en nuevos procesos de actualización disciplinar que correspondan con temáticas nuevas y diferentes cada vez, de acuerdo con los perfiles profesionales y las necesidades más sentidas</t>
  </si>
  <si>
    <t>% de Satisfacción percibida de los colaboradores</t>
  </si>
  <si>
    <t>Menor de 90%</t>
  </si>
  <si>
    <t>Mayor o igual al 95%</t>
  </si>
  <si>
    <t>Cumplimiento del plan de talento humano</t>
  </si>
  <si>
    <t>% de cumplimiento del Plan anual de talento humano</t>
  </si>
  <si>
    <t>menos de 85%</t>
  </si>
  <si>
    <t>Mayor o igual al 85% y menor a 90%</t>
  </si>
  <si>
    <t xml:space="preserve">Menos de 90% </t>
  </si>
  <si>
    <t>Mayor o igual al 90 y menor al 95%</t>
  </si>
  <si>
    <t>Construcción</t>
  </si>
  <si>
    <t>Menor del 80%</t>
  </si>
  <si>
    <t>Mayor a 90%</t>
  </si>
  <si>
    <t>% de avance en el rediseño de la estructura organizacional para cambio de carácter</t>
  </si>
  <si>
    <t>Menor al 30%</t>
  </si>
  <si>
    <t>Cumplimiento del PDI</t>
  </si>
  <si>
    <t xml:space="preserve">% de cumplimiento del PDI
</t>
  </si>
  <si>
    <t>Mayor o igual al 70% y menor al  80%</t>
  </si>
  <si>
    <t>Condiciones Institucionales para la oferta de programas</t>
  </si>
  <si>
    <t>Avance en la implementación del MIPG</t>
  </si>
  <si>
    <t>Realizar menos de 6 impactos en medios ATL</t>
  </si>
  <si>
    <t xml:space="preserve">Mayor o igual a 6 y menor a 12 impactos en medios ATL </t>
  </si>
  <si>
    <t>Menos de 25% de los estudiantes  articulados a semilleros</t>
  </si>
  <si>
    <t xml:space="preserve">30% de los estudiantes  vinculados a los semilleros de investigación </t>
  </si>
  <si>
    <t>% de cumplimiento de las matriculas del nivel profesional proyectado</t>
  </si>
  <si>
    <t>Mayor al 95%</t>
  </si>
  <si>
    <t>Menor a 90%</t>
  </si>
  <si>
    <t xml:space="preserve">% de deserción en la entidad </t>
  </si>
  <si>
    <t>% de graduación de la IES CINOC</t>
  </si>
  <si>
    <t>Mayor o igual a 10 y menor a 15</t>
  </si>
  <si>
    <t>Mayor  a 15</t>
  </si>
  <si>
    <t>Mayor o igual 85% de los estudiantes  usan la plataforma y mayor o igual al 35% en las extensiones</t>
  </si>
  <si>
    <t>Mayor o igual al 80% y menor al  90%</t>
  </si>
  <si>
    <t>Internacionalización  en la entidad</t>
  </si>
  <si>
    <t>Cumplimiento del plan anual proyectado de internacionalización</t>
  </si>
  <si>
    <t>Acceso diferencial de los estudiantes rurales</t>
  </si>
  <si>
    <t xml:space="preserve">Contar con menos de 10 actividades BTL </t>
  </si>
  <si>
    <t xml:space="preserve">Mayor o igual a 10 y menor a 20 impactos en medios ATL </t>
  </si>
  <si>
    <t xml:space="preserve">Contar con 20 actividades BTL  </t>
  </si>
  <si>
    <t>% de estudiantes en semillero de investigación</t>
  </si>
  <si>
    <t>Menos del 20%</t>
  </si>
  <si>
    <t>Mayor o igual 40%</t>
  </si>
  <si>
    <t>Mayor 80 % y menor del 90%</t>
  </si>
  <si>
    <t>Menor de 80%</t>
  </si>
  <si>
    <t>Mayor al 85%</t>
  </si>
  <si>
    <t>Mayor o igual a 75% y menor al 85%</t>
  </si>
  <si>
    <t>Menos del 75%</t>
  </si>
  <si>
    <t>Mayor o igual al 10% del incremento en presupuesto anual ejecutado dedicado a la compra de material bibliográfico</t>
  </si>
  <si>
    <t>Medios BTL(below the line)</t>
  </si>
  <si>
    <t>Medios ATL (About the line)</t>
  </si>
  <si>
    <t xml:space="preserve">% de población de origen rural atendida anualmente por la Institución </t>
  </si>
  <si>
    <t>% de estudiantes del origen  rural con apoyos institucionales para el desarrollo de su procesos de formación</t>
  </si>
  <si>
    <t>1 programa nuevo</t>
  </si>
  <si>
    <t>Dos nuevos programas</t>
  </si>
  <si>
    <t>Gestión de los procesos de desarrollo de los  egresados de la entidad</t>
  </si>
  <si>
    <t>Mayor o igual al 60%  y menor al 70%</t>
  </si>
  <si>
    <t>Menor al 60%</t>
  </si>
  <si>
    <t>Numero de actividades planificadas y realizadas en medios BTL (below the line)</t>
  </si>
  <si>
    <t>Numero de actividades planificadas y realizadas en medios ATL  (About the line)</t>
  </si>
  <si>
    <t>Mayor o igual a Tres programas</t>
  </si>
  <si>
    <t>Docentes apropiados  del modelo pedagógico</t>
  </si>
  <si>
    <t>Elementos tecnológicos</t>
  </si>
  <si>
    <t>% de cumplimiento de los planes de trabajo anual de los laboratorios, talleres y centros de práctica de la entidad</t>
  </si>
  <si>
    <t>% de cumplimiento de la población proyectada a impactar</t>
  </si>
  <si>
    <t>Responsable</t>
  </si>
  <si>
    <t>Menos del 70%</t>
  </si>
  <si>
    <t>Mayor o igual 70% y menor al 80%</t>
  </si>
  <si>
    <t>Licencias de Software</t>
  </si>
  <si>
    <t>Menos del 65%</t>
  </si>
  <si>
    <t>Mayor o igual 65% y menor al 80%</t>
  </si>
  <si>
    <t>Suficiencia planta administrativa</t>
  </si>
  <si>
    <t xml:space="preserve">Avance de rediseño estructural organizacional </t>
  </si>
  <si>
    <t>% del cumplimiento del plan anual dotación tecnológica</t>
  </si>
  <si>
    <t>Formulación y Diseño de Programas nuevos hasta el nivel profesional</t>
  </si>
  <si>
    <t>Nº de nuevos programas formulados y diseñados hasta el nivel profesional</t>
  </si>
  <si>
    <t>Actualización Bibliográfica</t>
  </si>
  <si>
    <t>Realizar procesos de actualización bibliográfica de cada uno de los programas académicos</t>
  </si>
  <si>
    <t>Cód. Proyecto</t>
  </si>
  <si>
    <t>Lograr la certificación de las condiciones institucionales de acuerdo al Decreto 1330 de 2019 para iniciar procesos de renovación y/o  creación de programas académicos</t>
  </si>
  <si>
    <t>Garantizar la adecuada gestión y ejecución  financiera de acuerdo a los recaudos obtenidos y que permita el desarrollo del propósito institucional</t>
  </si>
  <si>
    <t>Gestión Administrativa y Financiera</t>
  </si>
  <si>
    <t>Garantizar el registro completo, oportuno y veraz de la información contable de acuerdo a las normas de la Contaduría pública</t>
  </si>
  <si>
    <t>Gestión Tesoro</t>
  </si>
  <si>
    <t>Garantizar la provisión de los bienes y servicios en los tiempos requeridos y bajo la normatividad que cobija los procesos de contratación en la entidad</t>
  </si>
  <si>
    <t>Lograr el segundo posicionamiento en recordación de marca de las Instituciones de Educación Superior  en el Oriente del Departamento de Caldas</t>
  </si>
  <si>
    <t xml:space="preserve"> Dinamizar las  funciones de investigación, proyección social e internacionalización  para el desarrollo de la IES CINOC</t>
  </si>
  <si>
    <t>Generar procesos de transferencia y recepción  de conocimiento por medio de la participación en eventos nacionales e internacionales para los docentes y estudiantes vinculados al grupo de investigación institucional</t>
  </si>
  <si>
    <t>Contar con mínimo dos líneas de investigación, cada línea con mínimo 5 proyectos vinculado</t>
  </si>
  <si>
    <t>Bilingüismo</t>
  </si>
  <si>
    <t>Lograr que el  50% de los estudiantes y docentes de la IES CINOC estén clasificados en el Marco Común Europeo</t>
  </si>
  <si>
    <t>Realizar  el proceso de autoevaluación interna con fines de acreditación de alta calidad de acuerdo a los lineamientos del CNA de los programas del nivel técnico y los programas del nivel tecnológico en ciclos propedéuticos que cumplan con las condiciones</t>
  </si>
  <si>
    <t>Realizar el proceso para la obtención de nuevos registros calificados del nivel profesional en ciclos propedéuticos   y/o terminales</t>
  </si>
  <si>
    <t>Programa de Regionalización y fomento a la Educación Superior Rural</t>
  </si>
  <si>
    <t>Apoyar el acceso a la educación superior de jóvenes procedentes de áreas rurales del departamento</t>
  </si>
  <si>
    <t>Desarrollar el Plan de Estudios de los diferentes programas de acuerdo a los semestres que están en curso en los diferentes sitos de oferta de la entidad</t>
  </si>
  <si>
    <t>Apropiar el Modelo Pedagógico IES CINOC apoyado en B.learning</t>
  </si>
  <si>
    <t xml:space="preserve">Mediciones virtuales e incorporación de las Tics </t>
  </si>
  <si>
    <t>Lograr el nivel de establecimiento de los Sistemas de Información académico administrativo en la entidad</t>
  </si>
  <si>
    <t>Infraestructura Física</t>
  </si>
  <si>
    <t>Gestión de recursos propios</t>
  </si>
  <si>
    <t>% de ejecución de gastos de acuerdo al presupuesto aprobado para la Entidad</t>
  </si>
  <si>
    <t>Nª de días utilizados para el pago a terceros</t>
  </si>
  <si>
    <t xml:space="preserve">Mas de 3 días </t>
  </si>
  <si>
    <t>Mas de 2 días</t>
  </si>
  <si>
    <t>Mas de 1 día</t>
  </si>
  <si>
    <t>Nª de días utilizados para la provisión de los bienes y servicios dependiendo de la modalidad de contratación</t>
  </si>
  <si>
    <t>Mas de 15 días para procesos de contratación de mínima cuantía y mas de 3  días para contratación directa</t>
  </si>
  <si>
    <t>Máximo 15 días para procesos de contratación de mínima cuantía y 3  días para contratación directa</t>
  </si>
  <si>
    <t xml:space="preserve">Máximo 10 días para procesos de contratación de mínima cuantía y 2 días para contratación directa </t>
  </si>
  <si>
    <t xml:space="preserve">Realizar 12 o más  impactos en medios ATL </t>
  </si>
  <si>
    <t xml:space="preserve">Estudiantes en semillero de investigación </t>
  </si>
  <si>
    <t xml:space="preserve">entre el 25%  y menos del 30% de estudiantes  vinculados al semillero </t>
  </si>
  <si>
    <t xml:space="preserve">Proyectos por línea de investigación </t>
  </si>
  <si>
    <t>Nº de proyectos de investigación por línea de investigación</t>
  </si>
  <si>
    <t xml:space="preserve">Menos de 4 proyectos por líneas de investigación </t>
  </si>
  <si>
    <t xml:space="preserve">Entre 4 y 6 proyectos  por línea de investigación </t>
  </si>
  <si>
    <t xml:space="preserve">Igual o mayor a 7 proyectos por líneas de investigación </t>
  </si>
  <si>
    <t xml:space="preserve">Población impactada </t>
  </si>
  <si>
    <t>Bilingüismo en el IES CINOC</t>
  </si>
  <si>
    <t xml:space="preserve">Matriculas nivel técnico profesional </t>
  </si>
  <si>
    <t>% de cumplimiento de las matriculas del nivel técnico proyectado</t>
  </si>
  <si>
    <t>Matriculas nivel tecnológico</t>
  </si>
  <si>
    <t>% de cumplimiento de las matriculas del nivel tecnológico proyectado</t>
  </si>
  <si>
    <t xml:space="preserve">Gestión de deserción de los Estudiantes de la Entidad </t>
  </si>
  <si>
    <t>% de egresados de los últimos 5 años con información actualizada  y vinculados a los procesos institucionales</t>
  </si>
  <si>
    <t>Gestión de  graduación de los estudiantes de la Entidad</t>
  </si>
  <si>
    <t>Mejoramiento en resultados de los estudiantes en las pruebas saber pro a nivel técnico</t>
  </si>
  <si>
    <t>Incremento de los resultados de los estudiantes en las pruebas saber pro del nivel técnico</t>
  </si>
  <si>
    <t xml:space="preserve">Mejoramiento en resultados de los estudiantes en las pruebas saber pro a nivel tecnológico </t>
  </si>
  <si>
    <t xml:space="preserve">Incremento de los resultados de los estudiantes en las pruebas saber pro del nivel tecnológico   </t>
  </si>
  <si>
    <t xml:space="preserve">Nº de Alianzas activas con la IEM </t>
  </si>
  <si>
    <t>Alianzas estratégicas con otras IES</t>
  </si>
  <si>
    <t xml:space="preserve">Apropiamiento (interiorización y desarrollo) de las Tics </t>
  </si>
  <si>
    <t>% de apropiación de las políticas Tics en los procesos institucionales</t>
  </si>
  <si>
    <t>Menor al 25% de las asignaturas con componentes OVA</t>
  </si>
  <si>
    <t>Mayor o igual al 25% y menor al 30% de asignaturas con componente OVA</t>
  </si>
  <si>
    <t>Programadas de B:learning</t>
  </si>
  <si>
    <t>Menos del 10% de asignaturas con componte de B:learning</t>
  </si>
  <si>
    <t>15% de las asignaturas con componente B:learning</t>
  </si>
  <si>
    <t>Menor del  75%    estudiantes y docentes de planta y ocasionales de la Sede entrar usan la plataforma y menor  al   25% en las extensiones</t>
  </si>
  <si>
    <t>Mayor o igual 75%   y menor al 85% de los estudiantes y docentes de planta y ocasionales de la Sede entrar usan la plataforma y mayor a igual al  25%  y menor al 35% en las extensiones</t>
  </si>
  <si>
    <t xml:space="preserve">Poseer un nivel de madurez del B.learning en la institución </t>
  </si>
  <si>
    <t xml:space="preserve">Sistemas de información para gestión académica administrativa </t>
  </si>
  <si>
    <t xml:space="preserve">Medir el nivel de incorporación de los sistemas de información virtual, en la gestión académico administrativa </t>
  </si>
  <si>
    <t>Infraestructura Física Tecnológica y Capacidades</t>
  </si>
  <si>
    <t>Avance Proyecto de infraestructura física</t>
  </si>
  <si>
    <t>Bibliografía actualizada para cada uno de los programas académicos</t>
  </si>
  <si>
    <t>Menos del 5% del presupuesto anual ejecutado del año anterior para la compra de material bibliográfico</t>
  </si>
  <si>
    <t>Mayor o igual al 5% y menor al 10% del presupuesto anual ejecutado del año anterior dedicados a la compra de material bibliográfico</t>
  </si>
  <si>
    <t xml:space="preserve">% de Funcionarios Admón. actuales frente a los  Funcionarios requeridos </t>
  </si>
  <si>
    <t xml:space="preserve">Docentes con maestría </t>
  </si>
  <si>
    <t xml:space="preserve">% de Docentes que ascienden en el escalafón de acuerdo al requerimiento de tiempo </t>
  </si>
  <si>
    <t>Capacitación en pedagogías y metodologías docentes</t>
  </si>
  <si>
    <t>Satisfacción laboral de los colaboradores</t>
  </si>
  <si>
    <t xml:space="preserve">Cumplimiento de los estándares de seguridad y salud en el trabajo </t>
  </si>
  <si>
    <t>% cumplimiento de los estándares de seguridad y salud</t>
  </si>
  <si>
    <t xml:space="preserve">Avance de construcción gestión de conocimiento </t>
  </si>
  <si>
    <t>% de avance en la construcción e implementación  del modelo de gestión del conocimiento institucional</t>
  </si>
  <si>
    <t>Mayor o igual a 80% y menor de 90%</t>
  </si>
  <si>
    <t>% de cumplimiento de las condiciones de calidad institucional</t>
  </si>
  <si>
    <t>Jefe División Administrativa</t>
  </si>
  <si>
    <t>Contador</t>
  </si>
  <si>
    <t>Pagadora</t>
  </si>
  <si>
    <t>Secretaria General y Comité de Contratación</t>
  </si>
  <si>
    <t>Profesional MIC</t>
  </si>
  <si>
    <t>Coordinador Investigación y Grupo docente</t>
  </si>
  <si>
    <t>Coordinador Investigación  y Grupo docente</t>
  </si>
  <si>
    <t>Coordinador proyección social y Grupo docente</t>
  </si>
  <si>
    <t>Coordinador Modelo Pedagógico  y Grupo docente</t>
  </si>
  <si>
    <t>Coordinador Internacionalización y Grupo docente</t>
  </si>
  <si>
    <t>Planeación y Grupo docente</t>
  </si>
  <si>
    <t>Bienestar y Grupo de apoyo de bienestar</t>
  </si>
  <si>
    <t>Rectoría y Talento Humano</t>
  </si>
  <si>
    <t>Bienestar y Talento Humano</t>
  </si>
  <si>
    <t>Talento Humano y grupo de apoyo</t>
  </si>
  <si>
    <t>Planeación y líderes de proceso</t>
  </si>
  <si>
    <t>Vicerrectoría Académica, Planeación y Grupo docente</t>
  </si>
  <si>
    <t>Vicerrectoría Académica Coordinador Acceso Diferencial</t>
  </si>
  <si>
    <t>Vicerrectoría Académica y Grupo docente</t>
  </si>
  <si>
    <t>Bienestar</t>
  </si>
  <si>
    <t>Rectoría y comité de líderes de proceso</t>
  </si>
  <si>
    <t xml:space="preserve">Vicerrectoría Académica </t>
  </si>
  <si>
    <t>Coordinadora Modelo Pedagógico</t>
  </si>
  <si>
    <t>Coordinadora Modelo B.learning y grupo de trabajo</t>
  </si>
  <si>
    <t>Vicerrectoría Académica, Planeación y Coordinador Modelo B.learning</t>
  </si>
  <si>
    <t>Rectoría, Vicerrectoría Académica y grupo docente</t>
  </si>
  <si>
    <t>Vicerrectoría Académica y grupo docente</t>
  </si>
  <si>
    <t>Rectoría, Vicerrectoría, Talento Humano</t>
  </si>
  <si>
    <t>Rectoría y Comité de MIPG</t>
  </si>
  <si>
    <t>Rectoría, Talento Humano y Comité de MIPG</t>
  </si>
  <si>
    <t>Rectoría, Planeación y líderes de proceso</t>
  </si>
  <si>
    <t>% de licencias adquiridas</t>
  </si>
  <si>
    <r>
      <t>% de Mts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adecuados  para espacios de bienestar</t>
    </r>
  </si>
  <si>
    <t xml:space="preserve">La atomización de actividades no permite llevar a cabo las campañas </t>
  </si>
  <si>
    <t>Cumplimiento 2020</t>
  </si>
  <si>
    <t>Observciones</t>
  </si>
  <si>
    <t>Cumplimiento 2021</t>
  </si>
  <si>
    <t xml:space="preserve">Minima cuantia: 19 Contratación Directa: 11 </t>
  </si>
  <si>
    <t>No se avanzo en el proyecto</t>
  </si>
  <si>
    <t>Entre 4 y 6 proyectos por línea de investigacion</t>
  </si>
  <si>
    <t>Desarrollo</t>
  </si>
  <si>
    <t>Inicial</t>
  </si>
  <si>
    <t>Escenario de Cumplimiento a 2022</t>
  </si>
  <si>
    <t>Observaciones</t>
  </si>
  <si>
    <t>Escenario de Criticidad</t>
  </si>
  <si>
    <t xml:space="preserve">Escenario  </t>
  </si>
  <si>
    <t>%</t>
  </si>
  <si>
    <t>General</t>
  </si>
  <si>
    <t>Financiera</t>
  </si>
  <si>
    <t>Visibilidad</t>
  </si>
  <si>
    <t>IIPS</t>
  </si>
  <si>
    <t>Oferta Académica</t>
  </si>
  <si>
    <t>Meciaciones Virtuales e Incorporación de las TICs</t>
  </si>
  <si>
    <t>Infraestructura</t>
  </si>
  <si>
    <t>Suficiencia</t>
  </si>
  <si>
    <t>Nº de Indicadores</t>
  </si>
  <si>
    <t>Durante el año 2020 se obtuvo un promedio de 89 y en el año 2021 de 74</t>
  </si>
  <si>
    <t>Durante el año 2020 se obtuvo un promedio de 91 y en el año 2021 de 97</t>
  </si>
  <si>
    <t>Cumplimiento 2022</t>
  </si>
  <si>
    <t>Escenario de Cumplimiento a 2023</t>
  </si>
  <si>
    <t xml:space="preserve">Mínimas cuantías: 9.3 días hábiles 
Contratación directa: 7,4 días hábiles
Selección abreviada de menor cuantía: 20.2 días hábiles
Selección abreviada por enajenación de bienes: 20 días hábiles
Licitaciones públicas: 45 días hábiles  </t>
  </si>
  <si>
    <t xml:space="preserve"> Implementación de sistema de costos por ingresos por programa académico</t>
  </si>
  <si>
    <t>% de formulación e  implementación de sistema de costos por ingresos por programa académico</t>
  </si>
  <si>
    <t>Se ajusto el indicador en el año 2022</t>
  </si>
  <si>
    <t xml:space="preserve">% de cumplimiento del plan de mejoramiento </t>
  </si>
  <si>
    <t>Mayor o igual 60% y menor a 70%</t>
  </si>
  <si>
    <t>Mayor o igual a 70%</t>
  </si>
  <si>
    <t xml:space="preserve">N° de sedes </t>
  </si>
  <si>
    <t>Se ajusto el indicdor en septiembre de2022</t>
  </si>
  <si>
    <t>Se ajusto el indicador en septiembre 2022</t>
  </si>
  <si>
    <t>N° de asignaturas de cada uno de los programas con componentes de B:learning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</si>
</sst>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1"/>
      <color rgb="FFFF0000"/>
      <name val="Calibri"/>
      <family val="2"/>
      <scheme val="minor"/>
    </font>
    <font>
      <sz val="1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vertAlign val="superscript"/>
      <sz val="10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5" xfId="0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/>
    <xf numFmtId="0" fontId="7" fillId="0" borderId="28" xfId="0" applyFont="1" applyBorder="1"/>
    <xf numFmtId="0" fontId="4" fillId="0" borderId="37" xfId="0" applyFont="1" applyBorder="1"/>
    <xf numFmtId="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9" fontId="6" fillId="0" borderId="0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9" fontId="13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9" fontId="12" fillId="0" borderId="1" xfId="1" applyFont="1" applyBorder="1" applyAlignment="1">
      <alignment vertical="center" wrapText="1"/>
    </xf>
    <xf numFmtId="9" fontId="12" fillId="0" borderId="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right" vertical="center" wrapText="1"/>
    </xf>
    <xf numFmtId="9" fontId="12" fillId="0" borderId="1" xfId="1" applyFont="1" applyFill="1" applyBorder="1" applyAlignment="1">
      <alignment horizontal="right" vertical="center" wrapText="1"/>
    </xf>
    <xf numFmtId="9" fontId="12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/>
    <xf numFmtId="0" fontId="12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9" fontId="12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9" fontId="12" fillId="0" borderId="4" xfId="0" applyNumberFormat="1" applyFont="1" applyBorder="1" applyAlignment="1">
      <alignment vertical="center" wrapText="1"/>
    </xf>
    <xf numFmtId="9" fontId="16" fillId="0" borderId="4" xfId="0" applyNumberFormat="1" applyFont="1" applyBorder="1" applyAlignment="1">
      <alignment vertical="center" wrapText="1"/>
    </xf>
    <xf numFmtId="9" fontId="16" fillId="0" borderId="1" xfId="0" applyNumberFormat="1" applyFont="1" applyBorder="1" applyAlignment="1">
      <alignment vertical="center" wrapText="1"/>
    </xf>
    <xf numFmtId="9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0" fontId="12" fillId="0" borderId="4" xfId="0" applyNumberFormat="1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9" fontId="4" fillId="4" borderId="4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9" fontId="12" fillId="0" borderId="0" xfId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vertical="center" wrapText="1"/>
    </xf>
    <xf numFmtId="0" fontId="8" fillId="3" borderId="3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9" fontId="12" fillId="2" borderId="1" xfId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9" fontId="17" fillId="0" borderId="4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9" fontId="0" fillId="0" borderId="1" xfId="1" applyFont="1" applyBorder="1"/>
    <xf numFmtId="9" fontId="17" fillId="0" borderId="1" xfId="0" applyNumberFormat="1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12" fillId="0" borderId="1" xfId="1" applyFont="1" applyBorder="1" applyAlignment="1">
      <alignment vertical="center" wrapText="1"/>
    </xf>
    <xf numFmtId="0" fontId="9" fillId="0" borderId="0" xfId="0" applyFont="1"/>
    <xf numFmtId="0" fontId="2" fillId="2" borderId="3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right" vertical="center" wrapText="1"/>
    </xf>
    <xf numFmtId="9" fontId="16" fillId="0" borderId="1" xfId="1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right" vertical="center" wrapText="1"/>
    </xf>
    <xf numFmtId="9" fontId="1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9" fontId="16" fillId="0" borderId="4" xfId="0" applyNumberFormat="1" applyFont="1" applyFill="1" applyBorder="1" applyAlignment="1">
      <alignment vertical="center" wrapText="1"/>
    </xf>
    <xf numFmtId="9" fontId="16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9" fontId="16" fillId="0" borderId="5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9" fontId="16" fillId="0" borderId="4" xfId="0" applyNumberFormat="1" applyFont="1" applyFill="1" applyBorder="1" applyAlignment="1">
      <alignment horizontal="right" vertical="center" wrapText="1"/>
    </xf>
    <xf numFmtId="9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6" fillId="0" borderId="1" xfId="1" applyNumberFormat="1" applyFont="1" applyFill="1" applyBorder="1" applyAlignment="1">
      <alignment horizontal="right" vertical="center" wrapText="1"/>
    </xf>
    <xf numFmtId="9" fontId="16" fillId="0" borderId="1" xfId="1" applyFont="1" applyFill="1" applyBorder="1" applyAlignment="1">
      <alignment vertical="center" wrapText="1"/>
    </xf>
    <xf numFmtId="9" fontId="16" fillId="0" borderId="1" xfId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9" fontId="16" fillId="0" borderId="2" xfId="1" applyFont="1" applyBorder="1" applyAlignment="1">
      <alignment horizontal="right" vertical="center" wrapText="1"/>
    </xf>
    <xf numFmtId="9" fontId="16" fillId="0" borderId="4" xfId="1" applyFont="1" applyBorder="1" applyAlignment="1">
      <alignment horizontal="right" vertical="center" wrapText="1"/>
    </xf>
    <xf numFmtId="9" fontId="12" fillId="0" borderId="42" xfId="0" applyNumberFormat="1" applyFont="1" applyBorder="1" applyAlignment="1">
      <alignment horizontal="right" vertical="center" wrapText="1"/>
    </xf>
    <xf numFmtId="9" fontId="12" fillId="0" borderId="4" xfId="0" applyNumberFormat="1" applyFont="1" applyBorder="1" applyAlignment="1">
      <alignment horizontal="right" vertical="center" wrapText="1"/>
    </xf>
    <xf numFmtId="9" fontId="17" fillId="0" borderId="2" xfId="0" applyNumberFormat="1" applyFont="1" applyFill="1" applyBorder="1" applyAlignment="1">
      <alignment horizontal="right" vertical="center" wrapText="1"/>
    </xf>
    <xf numFmtId="9" fontId="17" fillId="0" borderId="4" xfId="0" applyNumberFormat="1" applyFont="1" applyFill="1" applyBorder="1" applyAlignment="1">
      <alignment horizontal="right" vertical="center" wrapText="1"/>
    </xf>
    <xf numFmtId="9" fontId="16" fillId="0" borderId="2" xfId="0" applyNumberFormat="1" applyFont="1" applyFill="1" applyBorder="1" applyAlignment="1">
      <alignment horizontal="right" vertical="center" wrapText="1"/>
    </xf>
    <xf numFmtId="9" fontId="16" fillId="0" borderId="4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9" fontId="12" fillId="0" borderId="1" xfId="1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right" vertical="center" wrapText="1"/>
    </xf>
    <xf numFmtId="9" fontId="12" fillId="0" borderId="4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9" fontId="12" fillId="0" borderId="2" xfId="1" applyFont="1" applyBorder="1" applyAlignment="1">
      <alignment horizontal="right" vertical="center" wrapText="1"/>
    </xf>
    <xf numFmtId="9" fontId="12" fillId="0" borderId="3" xfId="1" applyFont="1" applyBorder="1" applyAlignment="1">
      <alignment horizontal="right" vertical="center" wrapText="1"/>
    </xf>
    <xf numFmtId="9" fontId="12" fillId="0" borderId="4" xfId="1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/>
    </xf>
    <xf numFmtId="9" fontId="4" fillId="4" borderId="4" xfId="0" applyNumberFormat="1" applyFont="1" applyFill="1" applyBorder="1" applyAlignment="1">
      <alignment horizontal="center" vertical="center"/>
    </xf>
    <xf numFmtId="9" fontId="17" fillId="0" borderId="2" xfId="0" applyNumberFormat="1" applyFont="1" applyBorder="1" applyAlignment="1">
      <alignment horizontal="right" vertical="center" wrapText="1"/>
    </xf>
    <xf numFmtId="9" fontId="17" fillId="0" borderId="4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12" fillId="0" borderId="1" xfId="1" applyFont="1" applyBorder="1" applyAlignment="1">
      <alignment horizontal="right" vertical="center" wrapText="1"/>
    </xf>
    <xf numFmtId="9" fontId="12" fillId="0" borderId="42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right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400"/>
              <a:t>% de Indicadores</a:t>
            </a:r>
            <a:r>
              <a:rPr lang="es-CO" sz="1400" baseline="0"/>
              <a:t> de la Variable Financiera ubicados en los Escenarios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72-448F-AFEE-DC25B64277EA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C72-448F-AFEE-DC25B64277E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72-448F-AFEE-DC25B64277EA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Resumen!$D$11:$D$13</c:f>
              <c:numCache>
                <c:formatCode>0%</c:formatCode>
                <c:ptCount val="3"/>
                <c:pt idx="0">
                  <c:v>0.16666666666666666</c:v>
                </c:pt>
                <c:pt idx="1">
                  <c:v>0.16666666666666666</c:v>
                </c:pt>
                <c:pt idx="2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2-448F-AFEE-DC25B6427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% de Indicadores</a:t>
            </a:r>
            <a:r>
              <a:rPr lang="es-CO" baseline="0"/>
              <a:t> de la Variable Visibilidad ubicados en los Escenarios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B6A-4C19-925B-C8AD6B4CA3C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A55-4D5B-84F5-FEBEC36C829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B6A-4C19-925B-C8AD6B4CA3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Resumen!$D$18:$D$20</c:f>
              <c:numCache>
                <c:formatCode>0%</c:formatCode>
                <c:ptCount val="3"/>
                <c:pt idx="0">
                  <c:v>0.25</c:v>
                </c:pt>
                <c:pt idx="1">
                  <c:v>0</c:v>
                </c:pt>
                <c:pt idx="2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A-4C19-925B-C8AD6B4CA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% de</a:t>
            </a:r>
            <a:r>
              <a:rPr lang="es-CO" baseline="0"/>
              <a:t> Indicadores de la Variable IPSI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30-4695-BEC1-5A20F6CEA27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0A-40CC-BD87-52C29D2BB7A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D0A-40CC-BD87-52C29D2BB7A0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0A-40CC-BD87-52C29D2BB7A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0A-40CC-BD87-52C29D2BB7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Resumen!$D$25:$D$27</c:f>
              <c:numCache>
                <c:formatCode>0%</c:formatCode>
                <c:ptCount val="3"/>
                <c:pt idx="0">
                  <c:v>0</c:v>
                </c:pt>
                <c:pt idx="1">
                  <c:v>0.33333333333333331</c:v>
                </c:pt>
                <c:pt idx="2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A-40CC-BD87-52C29D2BB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% de Indicadores </a:t>
            </a:r>
            <a:r>
              <a:rPr lang="es-CO" baseline="0"/>
              <a:t>del PDI ubicados en los Escenarios Proyectados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7DE-4A58-AD8A-12C4F3582E7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7DE-4A58-AD8A-12C4F3582E77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C65-44CB-AAD8-2AA415E7A99C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Resumen!$D$4:$D$6</c:f>
              <c:numCache>
                <c:formatCode>0%</c:formatCode>
                <c:ptCount val="3"/>
                <c:pt idx="0">
                  <c:v>0.20689655172413793</c:v>
                </c:pt>
                <c:pt idx="1">
                  <c:v>0.22413793103448276</c:v>
                </c:pt>
                <c:pt idx="2">
                  <c:v>0.56896551724137934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E-4A58-AD8A-12C4F3582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400"/>
              <a:t>% de Indicadores</a:t>
            </a:r>
            <a:r>
              <a:rPr lang="es-CO" sz="1400" baseline="0"/>
              <a:t> de la Variable Oferta Academica ubicada en los Escenarios</a:t>
            </a:r>
            <a:endParaRPr lang="es-CO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190-4D01-92C7-D334B775DFE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522-4819-BD90-43D749D4CE2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190-4D01-92C7-D334B775DFED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Resumen!$D$32:$D$34</c:f>
              <c:numCache>
                <c:formatCode>0%</c:formatCode>
                <c:ptCount val="3"/>
                <c:pt idx="0">
                  <c:v>0.2857142857142857</c:v>
                </c:pt>
                <c:pt idx="1">
                  <c:v>7.1428571428571425E-2</c:v>
                </c:pt>
                <c:pt idx="2">
                  <c:v>0.6428571428571429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0-4D01-92C7-D334B775D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 % de  Indicadores</a:t>
            </a:r>
            <a:r>
              <a:rPr lang="en-US" sz="1400" baseline="0"/>
              <a:t> de la Variables Modelo ELA ubicada en los Escenarios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70-4390-88E7-C72FB8DB58A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70-4390-88E7-C72FB8DB58A5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3A-456D-B55C-BAB45252423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Resumen!$D$39:$D$41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A-456D-B55C-BAB452524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% de Indicadoress de la Varible</a:t>
            </a:r>
            <a:r>
              <a:rPr lang="es-CO" baseline="0"/>
              <a:t> MV ubicados en los Escenarios</a:t>
            </a:r>
            <a:endParaRPr lang="es-CO"/>
          </a:p>
        </c:rich>
      </c:tx>
      <c:layout>
        <c:manualLayout>
          <c:xMode val="edge"/>
          <c:yMode val="edge"/>
          <c:x val="0.1288471128608924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DB3-4F83-B0D6-259B3A0D617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DB3-4F83-B0D6-259B3A0D617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DB3-4F83-B0D6-259B3A0D6172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Resumen!$D$46:$D$48</c:f>
              <c:numCache>
                <c:formatCode>0%</c:formatCode>
                <c:ptCount val="3"/>
                <c:pt idx="0">
                  <c:v>0.33333333333333331</c:v>
                </c:pt>
                <c:pt idx="1">
                  <c:v>0.66666666666666663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3-4F83-B0D6-259B3A0D6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/>
              <a:t>% de Indicdores de la Variable Infraestructura ubicados</a:t>
            </a:r>
            <a:r>
              <a:rPr lang="es-CO" sz="1200" baseline="0"/>
              <a:t> en los Escenarios</a:t>
            </a:r>
            <a:endParaRPr lang="es-C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EC-4297-84C4-62EE90A0DEA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3EC-4297-84C4-62EE90A0DEA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EC-4297-84C4-62EE90A0DEAC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Resumen!$D$53:$D$55</c:f>
              <c:numCache>
                <c:formatCode>0%</c:formatCode>
                <c:ptCount val="3"/>
                <c:pt idx="0">
                  <c:v>0</c:v>
                </c:pt>
                <c:pt idx="1">
                  <c:v>0.14285714285714285</c:v>
                </c:pt>
                <c:pt idx="2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C-4297-84C4-62EE90A0D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00"/>
              <a:t>% de Indicadores</a:t>
            </a:r>
            <a:r>
              <a:rPr lang="en-US" sz="1000" baseline="0"/>
              <a:t> de la Variable Suficiencia ubicados en los Escenarios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C93-4DF6-9599-301C00B04F6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AA0-4F8E-B613-89F5739B14F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AA0-4F8E-B613-89F5739B14F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Resumen!$D$60:$D$62</c:f>
              <c:numCache>
                <c:formatCode>0%</c:formatCode>
                <c:ptCount val="3"/>
                <c:pt idx="0">
                  <c:v>0.2</c:v>
                </c:pt>
                <c:pt idx="1">
                  <c:v>0.2</c:v>
                </c:pt>
                <c:pt idx="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0-4F8E-B613-89F5739B1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%</a:t>
            </a:r>
            <a:r>
              <a:rPr lang="es-CO" sz="1000" baseline="0"/>
              <a:t> de Indicadores de la Variable Ambiente laboral ubicados en los Escenarios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794-411E-B271-5AC6D8CA6AD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794-411E-B271-5AC6D8CA6AD4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794-411E-B271-5AC6D8CA6AD4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Resumen!$D$67:$D$69</c:f>
              <c:numCache>
                <c:formatCode>0%</c:formatCode>
                <c:ptCount val="3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4-411E-B271-5AC6D8CA6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/>
              <a:t>% de Indicadores de la Variable</a:t>
            </a:r>
            <a:r>
              <a:rPr lang="es-CO" sz="1200" baseline="0"/>
              <a:t> Institucionalidad ubicados en los Escenarios</a:t>
            </a:r>
            <a:endParaRPr lang="es-C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A08-4EC7-AFF2-D726558AD21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A08-4EC7-AFF2-D726558AD21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A08-4EC7-AFF2-D726558AD21C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Resumen!$D$74:$D$76</c:f>
              <c:numCache>
                <c:formatCode>0%</c:formatCode>
                <c:ptCount val="3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8-4EC7-AFF2-D726558AD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13</xdr:row>
      <xdr:rowOff>14287</xdr:rowOff>
    </xdr:from>
    <xdr:to>
      <xdr:col>14</xdr:col>
      <xdr:colOff>152400</xdr:colOff>
      <xdr:row>25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36150A-9F37-4A25-A856-3B01A596FC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147637</xdr:colOff>
      <xdr:row>0</xdr:row>
      <xdr:rowOff>23812</xdr:rowOff>
    </xdr:from>
    <xdr:to>
      <xdr:col>14</xdr:col>
      <xdr:colOff>147637</xdr:colOff>
      <xdr:row>12</xdr:row>
      <xdr:rowOff>100012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55AD2AC-DBC6-4975-A0DE-15C97220DB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176212</xdr:colOff>
      <xdr:row>39</xdr:row>
      <xdr:rowOff>100012</xdr:rowOff>
    </xdr:from>
    <xdr:to>
      <xdr:col>14</xdr:col>
      <xdr:colOff>176212</xdr:colOff>
      <xdr:row>51</xdr:row>
      <xdr:rowOff>366712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E62AE2A-9AA5-4706-B565-42F1E3EF82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147637</xdr:colOff>
      <xdr:row>52</xdr:row>
      <xdr:rowOff>176212</xdr:rowOff>
    </xdr:from>
    <xdr:to>
      <xdr:col>14</xdr:col>
      <xdr:colOff>147637</xdr:colOff>
      <xdr:row>65</xdr:row>
      <xdr:rowOff>252412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17A3058-D0A0-457B-A6FE-5187EF702B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166687</xdr:colOff>
      <xdr:row>66</xdr:row>
      <xdr:rowOff>4762</xdr:rowOff>
    </xdr:from>
    <xdr:to>
      <xdr:col>14</xdr:col>
      <xdr:colOff>166687</xdr:colOff>
      <xdr:row>79</xdr:row>
      <xdr:rowOff>80962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632F921-087D-44CC-A2C6-DE39FB349E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152400</xdr:colOff>
      <xdr:row>80</xdr:row>
      <xdr:rowOff>138112</xdr:rowOff>
    </xdr:from>
    <xdr:to>
      <xdr:col>14</xdr:col>
      <xdr:colOff>152400</xdr:colOff>
      <xdr:row>95</xdr:row>
      <xdr:rowOff>23812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8CC5BB8A-94E7-4647-952C-8524767854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490537</xdr:colOff>
      <xdr:row>66</xdr:row>
      <xdr:rowOff>52387</xdr:rowOff>
    </xdr:from>
    <xdr:to>
      <xdr:col>20</xdr:col>
      <xdr:colOff>490537</xdr:colOff>
      <xdr:row>79</xdr:row>
      <xdr:rowOff>128587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AD22A8C-0BC5-4F7A-A582-4DCE356F0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561975</xdr:colOff>
      <xdr:row>81</xdr:row>
      <xdr:rowOff>33337</xdr:rowOff>
    </xdr:from>
    <xdr:to>
      <xdr:col>20</xdr:col>
      <xdr:colOff>561975</xdr:colOff>
      <xdr:row>95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1A1D1FB2-0774-4846-AA62-54F031C57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561975</xdr:colOff>
      <xdr:row>53</xdr:row>
      <xdr:rowOff>4762</xdr:rowOff>
    </xdr:from>
    <xdr:to>
      <xdr:col>20</xdr:col>
      <xdr:colOff>561975</xdr:colOff>
      <xdr:row>65</xdr:row>
      <xdr:rowOff>271462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E3B86495-B9BF-4C78-92E5-7C83AF813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347662</xdr:colOff>
      <xdr:row>13</xdr:row>
      <xdr:rowOff>33337</xdr:rowOff>
    </xdr:from>
    <xdr:to>
      <xdr:col>20</xdr:col>
      <xdr:colOff>347662</xdr:colOff>
      <xdr:row>25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0D3E2D-8AC4-483A-9E26-62C8C86A9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147637</xdr:colOff>
      <xdr:row>26</xdr:row>
      <xdr:rowOff>138112</xdr:rowOff>
    </xdr:from>
    <xdr:to>
      <xdr:col>14</xdr:col>
      <xdr:colOff>147637</xdr:colOff>
      <xdr:row>39</xdr:row>
      <xdr:rowOff>23812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E200927-7B33-4307-AF8B-3DC4EEDE97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%20PLANEACION\D\A&#209;O%202019\Revisi&#243;n%20Prospectiva%20Estrategica\Ajustes%20solicitados%20por%20el%20CD\Linea%20base%20a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E/BACKUP%20PLANEACI&#211;N/D/A&#241;o%202023/POA%202022/POA%202022/Informe%20FInal%202022/Informe%20final%20POA%202022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ronograma"/>
      <sheetName val="N° Indicadores"/>
      <sheetName val="Matriz"/>
      <sheetName val="Finanicera "/>
      <sheetName val="Visibilidad"/>
      <sheetName val="Investigacion y proyeccion"/>
      <sheetName val="Oferta y Calidad"/>
      <sheetName val="Modelo de Enseñanza"/>
      <sheetName val="Mediaciones Virtuales"/>
      <sheetName val="Infraestructura"/>
      <sheetName val="Suficiencia"/>
      <sheetName val="Ambiente Laboral"/>
      <sheetName val="Institucionalidad"/>
    </sheetNames>
    <sheetDataSet>
      <sheetData sheetId="0"/>
      <sheetData sheetId="1"/>
      <sheetData sheetId="2"/>
      <sheetData sheetId="3"/>
      <sheetData sheetId="4">
        <row r="34">
          <cell r="B34">
            <v>0.33982645820543683</v>
          </cell>
        </row>
        <row r="69">
          <cell r="B69">
            <v>0.30396850421471455</v>
          </cell>
        </row>
        <row r="139">
          <cell r="B139">
            <v>3</v>
          </cell>
        </row>
        <row r="174">
          <cell r="B174" t="str">
            <v>Minima cuantia : 8,6                                                  Contratacion directa: 3,1</v>
          </cell>
        </row>
        <row r="209">
          <cell r="B209">
            <v>0.5</v>
          </cell>
        </row>
      </sheetData>
      <sheetData sheetId="5"/>
      <sheetData sheetId="6">
        <row r="65">
          <cell r="B65">
            <v>0.18392592256228621</v>
          </cell>
        </row>
        <row r="98">
          <cell r="B98">
            <v>3</v>
          </cell>
        </row>
      </sheetData>
      <sheetData sheetId="7">
        <row r="34">
          <cell r="B34">
            <v>0.8523489932885906</v>
          </cell>
        </row>
        <row r="69">
          <cell r="B69">
            <v>0.61306532663316582</v>
          </cell>
        </row>
        <row r="135">
          <cell r="B135">
            <v>0.42</v>
          </cell>
        </row>
        <row r="202">
          <cell r="B202">
            <v>0.15083333333333335</v>
          </cell>
        </row>
        <row r="235">
          <cell r="B235" t="str">
            <v>19,6%</v>
          </cell>
        </row>
        <row r="268">
          <cell r="B268" t="str">
            <v>34,5%</v>
          </cell>
        </row>
        <row r="371">
          <cell r="B371">
            <v>2</v>
          </cell>
        </row>
        <row r="400">
          <cell r="B400">
            <v>6</v>
          </cell>
        </row>
      </sheetData>
      <sheetData sheetId="8">
        <row r="34">
          <cell r="B34">
            <v>0.61363636363636365</v>
          </cell>
        </row>
        <row r="65">
          <cell r="B65" t="str">
            <v>ND</v>
          </cell>
        </row>
      </sheetData>
      <sheetData sheetId="9">
        <row r="34">
          <cell r="B34" t="str">
            <v>ND</v>
          </cell>
        </row>
        <row r="69">
          <cell r="B69">
            <v>2.2222222222222223E-2</v>
          </cell>
        </row>
        <row r="104">
          <cell r="B104" t="str">
            <v>ND</v>
          </cell>
        </row>
        <row r="139">
          <cell r="B139">
            <v>0.68253968253968256</v>
          </cell>
        </row>
        <row r="173">
          <cell r="B173" t="str">
            <v>Desarrollo</v>
          </cell>
        </row>
        <row r="208">
          <cell r="B208" t="str">
            <v xml:space="preserve">Inicial </v>
          </cell>
        </row>
      </sheetData>
      <sheetData sheetId="10">
        <row r="34">
          <cell r="B34">
            <v>4.906333630686887E-3</v>
          </cell>
        </row>
        <row r="104">
          <cell r="B104">
            <v>0.3888888888888889</v>
          </cell>
        </row>
        <row r="139">
          <cell r="B139">
            <v>0.59230769230769231</v>
          </cell>
        </row>
      </sheetData>
      <sheetData sheetId="11">
        <row r="35">
          <cell r="B35">
            <v>0.76666666666666672</v>
          </cell>
        </row>
        <row r="70">
          <cell r="B70">
            <v>0.51428571428571423</v>
          </cell>
        </row>
        <row r="105">
          <cell r="B105">
            <v>7.8333333333333338E-2</v>
          </cell>
        </row>
      </sheetData>
      <sheetData sheetId="12">
        <row r="34">
          <cell r="B34">
            <v>0.91249999999999998</v>
          </cell>
        </row>
        <row r="69">
          <cell r="B69">
            <v>0.86</v>
          </cell>
        </row>
        <row r="102">
          <cell r="B102">
            <v>0.93</v>
          </cell>
        </row>
        <row r="170">
          <cell r="B170" t="str">
            <v xml:space="preserve">Acutalmente no se cuenta con avance en el rediseño </v>
          </cell>
        </row>
      </sheetData>
      <sheetData sheetId="13">
        <row r="34">
          <cell r="B34">
            <v>0.4</v>
          </cell>
        </row>
        <row r="71">
          <cell r="B71" t="str">
            <v>ND</v>
          </cell>
        </row>
        <row r="103">
          <cell r="B103">
            <v>38.4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umplimiento Avance POA 2022"/>
    </sheetNames>
    <sheetDataSet>
      <sheetData sheetId="0">
        <row r="8">
          <cell r="L8">
            <v>0.54</v>
          </cell>
        </row>
        <row r="9">
          <cell r="L9">
            <v>0.52990000000000004</v>
          </cell>
        </row>
        <row r="13">
          <cell r="L13">
            <v>0.7</v>
          </cell>
        </row>
        <row r="14">
          <cell r="L14">
            <v>2</v>
          </cell>
        </row>
        <row r="43">
          <cell r="L43">
            <v>0.67</v>
          </cell>
        </row>
        <row r="44">
          <cell r="L44">
            <v>1</v>
          </cell>
        </row>
        <row r="51">
          <cell r="L51">
            <v>0.56999999999999995</v>
          </cell>
        </row>
        <row r="63">
          <cell r="L63">
            <v>3.8800000000000001E-2</v>
          </cell>
        </row>
        <row r="64">
          <cell r="L64">
            <v>11</v>
          </cell>
        </row>
        <row r="65">
          <cell r="L65">
            <v>10</v>
          </cell>
        </row>
        <row r="78">
          <cell r="L78">
            <v>0.66</v>
          </cell>
        </row>
        <row r="88">
          <cell r="L88">
            <v>0.8</v>
          </cell>
        </row>
        <row r="92">
          <cell r="L92">
            <v>1</v>
          </cell>
        </row>
        <row r="93">
          <cell r="L93">
            <v>1</v>
          </cell>
        </row>
        <row r="96">
          <cell r="L96">
            <v>0.63</v>
          </cell>
        </row>
        <row r="97">
          <cell r="L97">
            <v>1</v>
          </cell>
        </row>
        <row r="101">
          <cell r="L101">
            <v>0.86</v>
          </cell>
        </row>
        <row r="102">
          <cell r="L102">
            <v>0.86899999999999999</v>
          </cell>
        </row>
        <row r="103">
          <cell r="L103">
            <v>0.85</v>
          </cell>
        </row>
        <row r="105">
          <cell r="L105">
            <v>0.5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0"/>
  <sheetViews>
    <sheetView topLeftCell="A31" workbookViewId="0">
      <selection activeCell="B37" sqref="B37:B38"/>
    </sheetView>
  </sheetViews>
  <sheetFormatPr baseColWidth="10" defaultRowHeight="15" x14ac:dyDescent="0.25"/>
  <cols>
    <col min="2" max="2" width="20.42578125" customWidth="1"/>
    <col min="3" max="3" width="27.5703125" customWidth="1"/>
    <col min="5" max="5" width="21" customWidth="1"/>
    <col min="6" max="6" width="36.85546875" customWidth="1"/>
    <col min="7" max="7" width="25.42578125" customWidth="1"/>
  </cols>
  <sheetData>
    <row r="3" spans="2:7" ht="30" x14ac:dyDescent="0.25">
      <c r="B3" s="21" t="s">
        <v>0</v>
      </c>
      <c r="C3" s="21" t="s">
        <v>1</v>
      </c>
      <c r="D3" s="7" t="s">
        <v>318</v>
      </c>
      <c r="E3" s="8" t="s">
        <v>19</v>
      </c>
      <c r="F3" s="8" t="s">
        <v>38</v>
      </c>
      <c r="G3" s="63" t="s">
        <v>305</v>
      </c>
    </row>
    <row r="4" spans="2:7" ht="60" customHeight="1" x14ac:dyDescent="0.25">
      <c r="B4" s="218" t="s">
        <v>2</v>
      </c>
      <c r="C4" s="214" t="s">
        <v>320</v>
      </c>
      <c r="D4" s="6" t="s">
        <v>25</v>
      </c>
      <c r="E4" s="5" t="s">
        <v>321</v>
      </c>
      <c r="F4" s="5" t="s">
        <v>105</v>
      </c>
      <c r="G4" s="6" t="s">
        <v>401</v>
      </c>
    </row>
    <row r="5" spans="2:7" ht="60" x14ac:dyDescent="0.25">
      <c r="B5" s="219"/>
      <c r="C5" s="214"/>
      <c r="D5" s="6" t="s">
        <v>26</v>
      </c>
      <c r="E5" s="6" t="s">
        <v>20</v>
      </c>
      <c r="F5" s="5" t="s">
        <v>322</v>
      </c>
      <c r="G5" s="6" t="s">
        <v>402</v>
      </c>
    </row>
    <row r="6" spans="2:7" ht="60" x14ac:dyDescent="0.25">
      <c r="B6" s="219"/>
      <c r="C6" s="214"/>
      <c r="D6" s="6" t="s">
        <v>27</v>
      </c>
      <c r="E6" s="6" t="s">
        <v>323</v>
      </c>
      <c r="F6" s="5" t="s">
        <v>22</v>
      </c>
      <c r="G6" s="6" t="s">
        <v>403</v>
      </c>
    </row>
    <row r="7" spans="2:7" ht="60" x14ac:dyDescent="0.25">
      <c r="B7" s="220"/>
      <c r="C7" s="214"/>
      <c r="D7" s="6" t="s">
        <v>28</v>
      </c>
      <c r="E7" s="6" t="s">
        <v>21</v>
      </c>
      <c r="F7" s="5" t="s">
        <v>324</v>
      </c>
      <c r="G7" s="5" t="s">
        <v>404</v>
      </c>
    </row>
    <row r="8" spans="2:7" x14ac:dyDescent="0.25">
      <c r="B8" s="1"/>
      <c r="C8" s="2"/>
    </row>
    <row r="9" spans="2:7" ht="30" x14ac:dyDescent="0.25">
      <c r="B9" s="61" t="s">
        <v>0</v>
      </c>
      <c r="C9" s="61" t="s">
        <v>1</v>
      </c>
      <c r="D9" s="7" t="s">
        <v>318</v>
      </c>
      <c r="E9" s="63" t="s">
        <v>19</v>
      </c>
      <c r="F9" s="63" t="s">
        <v>38</v>
      </c>
      <c r="G9" s="63" t="s">
        <v>305</v>
      </c>
    </row>
    <row r="10" spans="2:7" ht="60" x14ac:dyDescent="0.25">
      <c r="B10" s="4" t="s">
        <v>3</v>
      </c>
      <c r="C10" s="61" t="s">
        <v>4</v>
      </c>
      <c r="D10" s="6" t="s">
        <v>29</v>
      </c>
      <c r="E10" s="5" t="s">
        <v>23</v>
      </c>
      <c r="F10" s="10" t="s">
        <v>325</v>
      </c>
      <c r="G10" s="6" t="s">
        <v>405</v>
      </c>
    </row>
    <row r="11" spans="2:7" x14ac:dyDescent="0.25">
      <c r="B11" s="11"/>
      <c r="C11" s="11"/>
      <c r="D11" s="12"/>
      <c r="E11" s="13"/>
      <c r="F11" s="9"/>
    </row>
    <row r="12" spans="2:7" ht="30" x14ac:dyDescent="0.25">
      <c r="B12" s="61" t="s">
        <v>0</v>
      </c>
      <c r="C12" s="62" t="s">
        <v>1</v>
      </c>
      <c r="D12" s="7" t="s">
        <v>318</v>
      </c>
      <c r="E12" s="63" t="s">
        <v>19</v>
      </c>
      <c r="F12" s="63" t="s">
        <v>38</v>
      </c>
      <c r="G12" s="63" t="s">
        <v>305</v>
      </c>
    </row>
    <row r="13" spans="2:7" ht="57.95" customHeight="1" x14ac:dyDescent="0.25">
      <c r="B13" s="223" t="s">
        <v>5</v>
      </c>
      <c r="C13" s="214" t="s">
        <v>326</v>
      </c>
      <c r="D13" s="18" t="s">
        <v>24</v>
      </c>
      <c r="E13" s="6" t="s">
        <v>35</v>
      </c>
      <c r="F13" s="5" t="s">
        <v>36</v>
      </c>
      <c r="G13" s="5" t="s">
        <v>406</v>
      </c>
    </row>
    <row r="14" spans="2:7" ht="60" x14ac:dyDescent="0.25">
      <c r="B14" s="223"/>
      <c r="C14" s="214"/>
      <c r="D14" s="18" t="s">
        <v>30</v>
      </c>
      <c r="E14" s="5" t="s">
        <v>37</v>
      </c>
      <c r="F14" s="5" t="s">
        <v>39</v>
      </c>
      <c r="G14" s="5" t="s">
        <v>406</v>
      </c>
    </row>
    <row r="15" spans="2:7" ht="90" x14ac:dyDescent="0.25">
      <c r="B15" s="223"/>
      <c r="C15" s="214"/>
      <c r="D15" s="18" t="s">
        <v>31</v>
      </c>
      <c r="E15" s="5" t="s">
        <v>107</v>
      </c>
      <c r="F15" s="5" t="s">
        <v>327</v>
      </c>
      <c r="G15" s="5" t="s">
        <v>407</v>
      </c>
    </row>
    <row r="16" spans="2:7" ht="45" x14ac:dyDescent="0.25">
      <c r="B16" s="223"/>
      <c r="C16" s="214"/>
      <c r="D16" s="18" t="s">
        <v>32</v>
      </c>
      <c r="E16" s="5" t="s">
        <v>40</v>
      </c>
      <c r="F16" s="10" t="s">
        <v>328</v>
      </c>
      <c r="G16" s="5" t="s">
        <v>406</v>
      </c>
    </row>
    <row r="17" spans="2:7" ht="75" x14ac:dyDescent="0.25">
      <c r="B17" s="223"/>
      <c r="C17" s="214"/>
      <c r="D17" s="18" t="s">
        <v>33</v>
      </c>
      <c r="E17" s="6" t="s">
        <v>72</v>
      </c>
      <c r="F17" s="5" t="s">
        <v>71</v>
      </c>
      <c r="G17" s="5" t="s">
        <v>408</v>
      </c>
    </row>
    <row r="18" spans="2:7" ht="60" x14ac:dyDescent="0.25">
      <c r="B18" s="223"/>
      <c r="C18" s="214"/>
      <c r="D18" s="18" t="s">
        <v>34</v>
      </c>
      <c r="E18" s="6" t="s">
        <v>329</v>
      </c>
      <c r="F18" s="5" t="s">
        <v>330</v>
      </c>
      <c r="G18" s="5" t="s">
        <v>409</v>
      </c>
    </row>
    <row r="19" spans="2:7" ht="45" x14ac:dyDescent="0.25">
      <c r="B19" s="223"/>
      <c r="C19" s="214"/>
      <c r="D19" s="18" t="s">
        <v>106</v>
      </c>
      <c r="E19" s="6" t="s">
        <v>73</v>
      </c>
      <c r="F19" s="5" t="s">
        <v>74</v>
      </c>
      <c r="G19" s="5" t="s">
        <v>410</v>
      </c>
    </row>
    <row r="20" spans="2:7" x14ac:dyDescent="0.25">
      <c r="B20" s="14"/>
      <c r="C20" s="14"/>
      <c r="D20" s="12"/>
      <c r="E20" s="12"/>
      <c r="F20" s="12"/>
    </row>
    <row r="21" spans="2:7" ht="30" x14ac:dyDescent="0.25">
      <c r="B21" s="61" t="s">
        <v>0</v>
      </c>
      <c r="C21" s="61" t="s">
        <v>1</v>
      </c>
      <c r="D21" s="7" t="s">
        <v>318</v>
      </c>
      <c r="E21" s="63" t="s">
        <v>19</v>
      </c>
      <c r="F21" s="63" t="s">
        <v>38</v>
      </c>
      <c r="G21" s="63" t="s">
        <v>305</v>
      </c>
    </row>
    <row r="22" spans="2:7" ht="120" x14ac:dyDescent="0.25">
      <c r="B22" s="223" t="s">
        <v>6</v>
      </c>
      <c r="C22" s="215" t="s">
        <v>7</v>
      </c>
      <c r="D22" s="6" t="s">
        <v>41</v>
      </c>
      <c r="E22" s="5" t="s">
        <v>49</v>
      </c>
      <c r="F22" s="5" t="s">
        <v>331</v>
      </c>
      <c r="G22" s="6" t="s">
        <v>411</v>
      </c>
    </row>
    <row r="23" spans="2:7" ht="45" x14ac:dyDescent="0.25">
      <c r="B23" s="223"/>
      <c r="C23" s="216"/>
      <c r="D23" s="6" t="s">
        <v>42</v>
      </c>
      <c r="E23" s="5" t="s">
        <v>113</v>
      </c>
      <c r="F23" s="5" t="s">
        <v>114</v>
      </c>
      <c r="G23" s="5" t="s">
        <v>417</v>
      </c>
    </row>
    <row r="24" spans="2:7" ht="60" x14ac:dyDescent="0.25">
      <c r="B24" s="223"/>
      <c r="C24" s="216"/>
      <c r="D24" s="65" t="s">
        <v>43</v>
      </c>
      <c r="E24" s="66" t="s">
        <v>115</v>
      </c>
      <c r="F24" s="5" t="s">
        <v>332</v>
      </c>
      <c r="G24" s="5" t="s">
        <v>417</v>
      </c>
    </row>
    <row r="25" spans="2:7" ht="75" customHeight="1" x14ac:dyDescent="0.25">
      <c r="B25" s="223"/>
      <c r="C25" s="216"/>
      <c r="D25" s="6" t="s">
        <v>44</v>
      </c>
      <c r="E25" s="5" t="s">
        <v>333</v>
      </c>
      <c r="F25" s="5" t="s">
        <v>334</v>
      </c>
      <c r="G25" s="5" t="s">
        <v>418</v>
      </c>
    </row>
    <row r="26" spans="2:7" ht="75" customHeight="1" x14ac:dyDescent="0.25">
      <c r="B26" s="223"/>
      <c r="C26" s="216"/>
      <c r="D26" s="6" t="s">
        <v>45</v>
      </c>
      <c r="E26" s="5" t="s">
        <v>51</v>
      </c>
      <c r="F26" s="5" t="s">
        <v>335</v>
      </c>
      <c r="G26" s="5" t="s">
        <v>419</v>
      </c>
    </row>
    <row r="27" spans="2:7" ht="60" x14ac:dyDescent="0.25">
      <c r="B27" s="223"/>
      <c r="C27" s="216"/>
      <c r="D27" s="6" t="s">
        <v>46</v>
      </c>
      <c r="E27" s="5" t="s">
        <v>52</v>
      </c>
      <c r="F27" s="5" t="s">
        <v>108</v>
      </c>
      <c r="G27" s="6" t="s">
        <v>420</v>
      </c>
    </row>
    <row r="28" spans="2:7" ht="75" x14ac:dyDescent="0.25">
      <c r="B28" s="223"/>
      <c r="C28" s="217"/>
      <c r="D28" s="19" t="s">
        <v>47</v>
      </c>
      <c r="E28" s="20" t="s">
        <v>104</v>
      </c>
      <c r="F28" s="20" t="s">
        <v>103</v>
      </c>
      <c r="G28" s="5" t="s">
        <v>421</v>
      </c>
    </row>
    <row r="29" spans="2:7" ht="72.75" customHeight="1" x14ac:dyDescent="0.25">
      <c r="B29" s="223"/>
      <c r="C29" s="16" t="s">
        <v>8</v>
      </c>
      <c r="D29" s="6" t="s">
        <v>48</v>
      </c>
      <c r="E29" s="5" t="s">
        <v>53</v>
      </c>
      <c r="F29" s="5" t="s">
        <v>54</v>
      </c>
      <c r="G29" s="5" t="s">
        <v>412</v>
      </c>
    </row>
    <row r="30" spans="2:7" ht="45" x14ac:dyDescent="0.25">
      <c r="B30" s="223"/>
      <c r="C30" s="214" t="s">
        <v>9</v>
      </c>
      <c r="D30" s="6" t="s">
        <v>116</v>
      </c>
      <c r="E30" s="5" t="s">
        <v>55</v>
      </c>
      <c r="F30" s="5" t="s">
        <v>118</v>
      </c>
      <c r="G30" s="5" t="s">
        <v>418</v>
      </c>
    </row>
    <row r="31" spans="2:7" ht="79.5" customHeight="1" x14ac:dyDescent="0.25">
      <c r="B31" s="223"/>
      <c r="C31" s="214"/>
      <c r="D31" s="6" t="s">
        <v>117</v>
      </c>
      <c r="E31" s="5" t="s">
        <v>56</v>
      </c>
      <c r="F31" s="5" t="s">
        <v>57</v>
      </c>
      <c r="G31" s="5" t="s">
        <v>422</v>
      </c>
    </row>
    <row r="32" spans="2:7" ht="23.45" customHeight="1" x14ac:dyDescent="0.25">
      <c r="B32" s="14"/>
      <c r="C32" s="14"/>
    </row>
    <row r="33" spans="2:7" ht="30" x14ac:dyDescent="0.25">
      <c r="B33" s="61" t="s">
        <v>0</v>
      </c>
      <c r="C33" s="61" t="s">
        <v>1</v>
      </c>
      <c r="D33" s="7" t="s">
        <v>318</v>
      </c>
      <c r="E33" s="63" t="s">
        <v>19</v>
      </c>
      <c r="F33" s="63" t="s">
        <v>38</v>
      </c>
      <c r="G33" s="63" t="s">
        <v>305</v>
      </c>
    </row>
    <row r="34" spans="2:7" ht="48.75" customHeight="1" x14ac:dyDescent="0.25">
      <c r="B34" s="3" t="s">
        <v>10</v>
      </c>
      <c r="C34" s="64" t="s">
        <v>336</v>
      </c>
      <c r="D34" s="6" t="s">
        <v>58</v>
      </c>
      <c r="E34" s="17" t="s">
        <v>59</v>
      </c>
      <c r="F34" s="5" t="s">
        <v>60</v>
      </c>
      <c r="G34" s="5" t="s">
        <v>423</v>
      </c>
    </row>
    <row r="35" spans="2:7" ht="23.45" customHeight="1" x14ac:dyDescent="0.25">
      <c r="B35" s="15"/>
      <c r="C35" s="15"/>
    </row>
    <row r="36" spans="2:7" ht="30" x14ac:dyDescent="0.25">
      <c r="B36" s="61" t="s">
        <v>0</v>
      </c>
      <c r="C36" s="61" t="s">
        <v>1</v>
      </c>
      <c r="D36" s="7" t="s">
        <v>318</v>
      </c>
      <c r="E36" s="63" t="s">
        <v>19</v>
      </c>
      <c r="F36" s="63" t="s">
        <v>38</v>
      </c>
      <c r="G36" s="63" t="s">
        <v>305</v>
      </c>
    </row>
    <row r="37" spans="2:7" ht="87" customHeight="1" x14ac:dyDescent="0.25">
      <c r="B37" s="223" t="s">
        <v>337</v>
      </c>
      <c r="C37" s="214" t="s">
        <v>11</v>
      </c>
      <c r="D37" s="6" t="s">
        <v>61</v>
      </c>
      <c r="E37" s="6" t="s">
        <v>109</v>
      </c>
      <c r="F37" s="5" t="s">
        <v>111</v>
      </c>
      <c r="G37" s="5" t="s">
        <v>424</v>
      </c>
    </row>
    <row r="38" spans="2:7" ht="87" customHeight="1" x14ac:dyDescent="0.25">
      <c r="B38" s="223"/>
      <c r="C38" s="214"/>
      <c r="D38" s="22" t="s">
        <v>110</v>
      </c>
      <c r="E38" s="5" t="s">
        <v>112</v>
      </c>
      <c r="F38" s="5" t="s">
        <v>338</v>
      </c>
      <c r="G38" s="5" t="s">
        <v>425</v>
      </c>
    </row>
    <row r="39" spans="2:7" x14ac:dyDescent="0.25">
      <c r="B39" s="14"/>
      <c r="C39" s="14"/>
    </row>
    <row r="40" spans="2:7" ht="30" x14ac:dyDescent="0.25">
      <c r="B40" s="61" t="s">
        <v>0</v>
      </c>
      <c r="C40" s="61" t="s">
        <v>1</v>
      </c>
      <c r="D40" s="7" t="s">
        <v>318</v>
      </c>
      <c r="E40" s="63" t="s">
        <v>19</v>
      </c>
      <c r="F40" s="63" t="s">
        <v>38</v>
      </c>
      <c r="G40" s="63" t="s">
        <v>305</v>
      </c>
    </row>
    <row r="41" spans="2:7" ht="39" customHeight="1" x14ac:dyDescent="0.25">
      <c r="B41" s="218" t="s">
        <v>385</v>
      </c>
      <c r="C41" s="215" t="s">
        <v>12</v>
      </c>
      <c r="D41" s="6" t="s">
        <v>62</v>
      </c>
      <c r="E41" s="6" t="s">
        <v>339</v>
      </c>
      <c r="F41" s="5" t="s">
        <v>63</v>
      </c>
      <c r="G41" s="6" t="s">
        <v>413</v>
      </c>
    </row>
    <row r="42" spans="2:7" ht="45" x14ac:dyDescent="0.25">
      <c r="B42" s="219"/>
      <c r="C42" s="216"/>
      <c r="D42" s="6" t="s">
        <v>64</v>
      </c>
      <c r="E42" s="5" t="s">
        <v>67</v>
      </c>
      <c r="F42" s="5" t="s">
        <v>68</v>
      </c>
      <c r="G42" s="5" t="s">
        <v>426</v>
      </c>
    </row>
    <row r="43" spans="2:7" ht="60" x14ac:dyDescent="0.25">
      <c r="B43" s="219"/>
      <c r="C43" s="216"/>
      <c r="D43" s="6" t="s">
        <v>65</v>
      </c>
      <c r="E43" s="5" t="s">
        <v>69</v>
      </c>
      <c r="F43" s="5" t="s">
        <v>70</v>
      </c>
      <c r="G43" s="5" t="s">
        <v>427</v>
      </c>
    </row>
    <row r="44" spans="2:7" ht="54" customHeight="1" x14ac:dyDescent="0.25">
      <c r="B44" s="220"/>
      <c r="C44" s="217"/>
      <c r="D44" s="6" t="s">
        <v>66</v>
      </c>
      <c r="E44" s="5" t="s">
        <v>316</v>
      </c>
      <c r="F44" s="5" t="s">
        <v>317</v>
      </c>
      <c r="G44" s="5" t="s">
        <v>426</v>
      </c>
    </row>
    <row r="45" spans="2:7" x14ac:dyDescent="0.25">
      <c r="B45" s="14"/>
      <c r="C45" s="14"/>
    </row>
    <row r="46" spans="2:7" ht="30" x14ac:dyDescent="0.25">
      <c r="B46" s="61" t="s">
        <v>0</v>
      </c>
      <c r="C46" s="61" t="s">
        <v>1</v>
      </c>
      <c r="D46" s="7" t="s">
        <v>318</v>
      </c>
      <c r="E46" s="63" t="s">
        <v>19</v>
      </c>
      <c r="F46" s="63" t="s">
        <v>38</v>
      </c>
      <c r="G46" s="63" t="s">
        <v>305</v>
      </c>
    </row>
    <row r="47" spans="2:7" ht="57.95" customHeight="1" x14ac:dyDescent="0.25">
      <c r="B47" s="223" t="s">
        <v>13</v>
      </c>
      <c r="C47" s="214" t="s">
        <v>14</v>
      </c>
      <c r="D47" s="6" t="s">
        <v>75</v>
      </c>
      <c r="E47" s="10" t="s">
        <v>78</v>
      </c>
      <c r="F47" s="10" t="s">
        <v>79</v>
      </c>
      <c r="G47" s="5" t="s">
        <v>428</v>
      </c>
    </row>
    <row r="48" spans="2:7" ht="57.95" customHeight="1" x14ac:dyDescent="0.25">
      <c r="B48" s="223"/>
      <c r="C48" s="214"/>
      <c r="D48" s="6" t="s">
        <v>76</v>
      </c>
      <c r="E48" s="5" t="s">
        <v>82</v>
      </c>
      <c r="F48" s="5" t="s">
        <v>83</v>
      </c>
      <c r="G48" s="5" t="s">
        <v>428</v>
      </c>
    </row>
    <row r="49" spans="2:7" ht="75" x14ac:dyDescent="0.25">
      <c r="B49" s="223"/>
      <c r="C49" s="214"/>
      <c r="D49" s="6" t="s">
        <v>77</v>
      </c>
      <c r="E49" s="5" t="s">
        <v>80</v>
      </c>
      <c r="F49" s="5" t="s">
        <v>81</v>
      </c>
      <c r="G49" s="5" t="s">
        <v>428</v>
      </c>
    </row>
    <row r="50" spans="2:7" x14ac:dyDescent="0.25">
      <c r="B50" s="14"/>
      <c r="C50" s="14"/>
      <c r="G50" s="12"/>
    </row>
    <row r="51" spans="2:7" ht="30" x14ac:dyDescent="0.25">
      <c r="B51" s="61" t="s">
        <v>0</v>
      </c>
      <c r="C51" s="61" t="s">
        <v>1</v>
      </c>
      <c r="D51" s="7" t="s">
        <v>318</v>
      </c>
      <c r="E51" s="63" t="s">
        <v>19</v>
      </c>
      <c r="F51" s="63" t="s">
        <v>38</v>
      </c>
      <c r="G51" s="63" t="s">
        <v>305</v>
      </c>
    </row>
    <row r="52" spans="2:7" ht="27.6" customHeight="1" x14ac:dyDescent="0.25">
      <c r="B52" s="218" t="s">
        <v>15</v>
      </c>
      <c r="C52" s="215" t="s">
        <v>16</v>
      </c>
      <c r="D52" s="6" t="s">
        <v>84</v>
      </c>
      <c r="E52" s="10" t="s">
        <v>89</v>
      </c>
      <c r="F52" s="10" t="s">
        <v>88</v>
      </c>
      <c r="G52" s="6" t="s">
        <v>414</v>
      </c>
    </row>
    <row r="53" spans="2:7" ht="60" x14ac:dyDescent="0.25">
      <c r="B53" s="219"/>
      <c r="C53" s="216"/>
      <c r="D53" s="6" t="s">
        <v>85</v>
      </c>
      <c r="E53" s="10" t="s">
        <v>90</v>
      </c>
      <c r="F53" s="10" t="s">
        <v>93</v>
      </c>
      <c r="G53" s="5" t="s">
        <v>415</v>
      </c>
    </row>
    <row r="54" spans="2:7" ht="45" x14ac:dyDescent="0.25">
      <c r="B54" s="219"/>
      <c r="C54" s="216"/>
      <c r="D54" s="6" t="s">
        <v>86</v>
      </c>
      <c r="E54" s="10" t="s">
        <v>91</v>
      </c>
      <c r="F54" s="5" t="s">
        <v>92</v>
      </c>
      <c r="G54" s="6" t="s">
        <v>429</v>
      </c>
    </row>
    <row r="55" spans="2:7" ht="60" x14ac:dyDescent="0.25">
      <c r="B55" s="220"/>
      <c r="C55" s="217"/>
      <c r="D55" s="6" t="s">
        <v>87</v>
      </c>
      <c r="E55" s="10" t="s">
        <v>94</v>
      </c>
      <c r="F55" s="5" t="s">
        <v>95</v>
      </c>
      <c r="G55" s="5" t="s">
        <v>430</v>
      </c>
    </row>
    <row r="56" spans="2:7" x14ac:dyDescent="0.25">
      <c r="B56" s="14"/>
      <c r="C56" s="14"/>
    </row>
    <row r="57" spans="2:7" ht="30" x14ac:dyDescent="0.25">
      <c r="B57" s="61" t="s">
        <v>0</v>
      </c>
      <c r="C57" s="61" t="s">
        <v>1</v>
      </c>
      <c r="D57" s="7" t="s">
        <v>318</v>
      </c>
      <c r="E57" s="63" t="s">
        <v>19</v>
      </c>
      <c r="F57" s="63" t="s">
        <v>38</v>
      </c>
      <c r="G57" s="63" t="s">
        <v>305</v>
      </c>
    </row>
    <row r="58" spans="2:7" ht="72.599999999999994" customHeight="1" x14ac:dyDescent="0.25">
      <c r="B58" s="221" t="s">
        <v>17</v>
      </c>
      <c r="C58" s="215" t="s">
        <v>18</v>
      </c>
      <c r="D58" s="6" t="s">
        <v>98</v>
      </c>
      <c r="E58" s="10" t="s">
        <v>97</v>
      </c>
      <c r="F58" s="10" t="s">
        <v>96</v>
      </c>
      <c r="G58" s="5" t="s">
        <v>416</v>
      </c>
    </row>
    <row r="59" spans="2:7" ht="45" x14ac:dyDescent="0.25">
      <c r="B59" s="222"/>
      <c r="C59" s="216"/>
      <c r="D59" s="6" t="s">
        <v>99</v>
      </c>
      <c r="E59" s="10" t="s">
        <v>101</v>
      </c>
      <c r="F59" s="10" t="s">
        <v>102</v>
      </c>
      <c r="G59" s="6" t="s">
        <v>429</v>
      </c>
    </row>
    <row r="60" spans="2:7" ht="75" x14ac:dyDescent="0.25">
      <c r="B60" s="222"/>
      <c r="C60" s="217"/>
      <c r="D60" s="6" t="s">
        <v>100</v>
      </c>
      <c r="E60" s="5" t="s">
        <v>50</v>
      </c>
      <c r="F60" s="5" t="s">
        <v>319</v>
      </c>
      <c r="G60" s="5" t="s">
        <v>431</v>
      </c>
    </row>
  </sheetData>
  <mergeCells count="17">
    <mergeCell ref="B4:B7"/>
    <mergeCell ref="C4:C7"/>
    <mergeCell ref="C13:C19"/>
    <mergeCell ref="B13:B19"/>
    <mergeCell ref="C22:C28"/>
    <mergeCell ref="B22:B31"/>
    <mergeCell ref="C30:C31"/>
    <mergeCell ref="C37:C38"/>
    <mergeCell ref="C52:C55"/>
    <mergeCell ref="B52:B55"/>
    <mergeCell ref="C58:C60"/>
    <mergeCell ref="B58:B60"/>
    <mergeCell ref="B41:B44"/>
    <mergeCell ref="C41:C44"/>
    <mergeCell ref="B47:B49"/>
    <mergeCell ref="C47:C49"/>
    <mergeCell ref="B37:B3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34"/>
  <sheetViews>
    <sheetView tabSelected="1" topLeftCell="K60" zoomScale="142" zoomScaleNormal="142" workbookViewId="0">
      <selection activeCell="Q61" sqref="Q61"/>
    </sheetView>
  </sheetViews>
  <sheetFormatPr baseColWidth="10" defaultColWidth="11.42578125" defaultRowHeight="18" x14ac:dyDescent="0.25"/>
  <cols>
    <col min="1" max="1" width="4.7109375" style="25" customWidth="1"/>
    <col min="2" max="2" width="4.42578125" style="25" customWidth="1"/>
    <col min="3" max="3" width="28.5703125" style="25" customWidth="1"/>
    <col min="4" max="4" width="23.85546875" style="25" customWidth="1"/>
    <col min="5" max="5" width="4.140625" style="25" customWidth="1"/>
    <col min="6" max="6" width="8" style="25" customWidth="1"/>
    <col min="7" max="7" width="20.7109375" style="25" customWidth="1"/>
    <col min="8" max="8" width="47.5703125" style="25" bestFit="1" customWidth="1"/>
    <col min="9" max="9" width="15.5703125" style="43" customWidth="1"/>
    <col min="10" max="10" width="19" style="43" customWidth="1"/>
    <col min="11" max="11" width="19.140625" style="43" customWidth="1"/>
    <col min="12" max="12" width="24" style="43" customWidth="1"/>
    <col min="13" max="13" width="24.28515625" style="43" customWidth="1"/>
    <col min="14" max="14" width="33.5703125" style="43" customWidth="1"/>
    <col min="15" max="15" width="20" style="44" customWidth="1"/>
    <col min="16" max="16" width="18.85546875" style="28" customWidth="1"/>
    <col min="17" max="17" width="17" style="45" customWidth="1"/>
    <col min="18" max="16384" width="11.42578125" style="25"/>
  </cols>
  <sheetData>
    <row r="1" spans="2:17" x14ac:dyDescent="0.25">
      <c r="I1" s="26"/>
      <c r="J1" s="26"/>
      <c r="K1" s="26"/>
      <c r="L1" s="26"/>
      <c r="M1" s="26"/>
      <c r="N1" s="26"/>
      <c r="O1" s="27"/>
      <c r="Q1" s="28"/>
    </row>
    <row r="2" spans="2:17" ht="18.75" thickBot="1" x14ac:dyDescent="0.3">
      <c r="I2" s="26"/>
      <c r="J2" s="26"/>
      <c r="K2" s="26"/>
      <c r="L2" s="26"/>
      <c r="M2" s="26"/>
      <c r="O2" s="27"/>
      <c r="Q2" s="28"/>
    </row>
    <row r="3" spans="2:17" ht="18.75" customHeight="1" thickBot="1" x14ac:dyDescent="0.3">
      <c r="B3" s="253" t="s">
        <v>120</v>
      </c>
      <c r="C3" s="267" t="s">
        <v>0</v>
      </c>
      <c r="D3" s="269" t="s">
        <v>1</v>
      </c>
      <c r="E3" s="2"/>
      <c r="F3" s="270" t="s">
        <v>121</v>
      </c>
      <c r="G3" s="272" t="s">
        <v>122</v>
      </c>
      <c r="H3" s="267" t="s">
        <v>123</v>
      </c>
      <c r="I3" s="249" t="s">
        <v>124</v>
      </c>
      <c r="J3" s="234" t="s">
        <v>435</v>
      </c>
      <c r="K3" s="234" t="s">
        <v>437</v>
      </c>
      <c r="L3" s="224" t="s">
        <v>459</v>
      </c>
      <c r="M3" s="234" t="s">
        <v>436</v>
      </c>
      <c r="N3" s="234" t="s">
        <v>460</v>
      </c>
      <c r="O3" s="251" t="s">
        <v>125</v>
      </c>
      <c r="P3" s="251"/>
      <c r="Q3" s="252"/>
    </row>
    <row r="4" spans="2:17" ht="35.25" customHeight="1" thickBot="1" x14ac:dyDescent="0.3">
      <c r="B4" s="255"/>
      <c r="C4" s="268"/>
      <c r="D4" s="248"/>
      <c r="E4" s="29"/>
      <c r="F4" s="271"/>
      <c r="G4" s="273"/>
      <c r="H4" s="268"/>
      <c r="I4" s="250"/>
      <c r="J4" s="235"/>
      <c r="K4" s="235"/>
      <c r="L4" s="225"/>
      <c r="M4" s="235"/>
      <c r="N4" s="235"/>
      <c r="O4" s="140" t="s">
        <v>126</v>
      </c>
      <c r="P4" s="141" t="s">
        <v>127</v>
      </c>
      <c r="Q4" s="142" t="s">
        <v>128</v>
      </c>
    </row>
    <row r="5" spans="2:17" ht="55.5" customHeight="1" x14ac:dyDescent="0.25">
      <c r="B5" s="253">
        <v>1</v>
      </c>
      <c r="C5" s="256" t="s">
        <v>2</v>
      </c>
      <c r="D5" s="259" t="s">
        <v>320</v>
      </c>
      <c r="E5" s="29"/>
      <c r="F5" s="97">
        <v>1</v>
      </c>
      <c r="G5" s="129" t="s">
        <v>340</v>
      </c>
      <c r="H5" s="129" t="s">
        <v>129</v>
      </c>
      <c r="I5" s="113">
        <f>'[1]Finanicera '!B34</f>
        <v>0.33982645820543683</v>
      </c>
      <c r="J5" s="114">
        <v>0.13239999999999999</v>
      </c>
      <c r="K5" s="114">
        <v>0.42</v>
      </c>
      <c r="L5" s="208">
        <f>+[2]General!$L$9</f>
        <v>0.52990000000000004</v>
      </c>
      <c r="M5" s="114"/>
      <c r="N5" s="134" t="s">
        <v>119</v>
      </c>
      <c r="O5" s="132" t="s">
        <v>130</v>
      </c>
      <c r="P5" s="133" t="s">
        <v>131</v>
      </c>
      <c r="Q5" s="134" t="s">
        <v>132</v>
      </c>
    </row>
    <row r="6" spans="2:17" ht="63" customHeight="1" x14ac:dyDescent="0.25">
      <c r="B6" s="254"/>
      <c r="C6" s="257"/>
      <c r="D6" s="260"/>
      <c r="E6" s="29"/>
      <c r="F6" s="68">
        <v>2</v>
      </c>
      <c r="G6" s="71" t="s">
        <v>133</v>
      </c>
      <c r="H6" s="71" t="s">
        <v>134</v>
      </c>
      <c r="I6" s="70">
        <f>'[1]Finanicera '!B69</f>
        <v>0.30396850421471455</v>
      </c>
      <c r="J6" s="115">
        <v>0.3</v>
      </c>
      <c r="K6" s="115">
        <v>0.42</v>
      </c>
      <c r="L6" s="196">
        <v>0.39</v>
      </c>
      <c r="M6" s="115"/>
      <c r="N6" s="189" t="s">
        <v>119</v>
      </c>
      <c r="O6" s="40" t="s">
        <v>135</v>
      </c>
      <c r="P6" s="30" t="s">
        <v>136</v>
      </c>
      <c r="Q6" s="48" t="s">
        <v>137</v>
      </c>
    </row>
    <row r="7" spans="2:17" ht="65.25" customHeight="1" x14ac:dyDescent="0.25">
      <c r="B7" s="254"/>
      <c r="C7" s="257"/>
      <c r="D7" s="260"/>
      <c r="E7" s="29"/>
      <c r="F7" s="68">
        <v>3</v>
      </c>
      <c r="G7" s="69" t="s">
        <v>138</v>
      </c>
      <c r="H7" s="71" t="s">
        <v>341</v>
      </c>
      <c r="I7" s="70">
        <v>0.64</v>
      </c>
      <c r="J7" s="199">
        <v>0.84</v>
      </c>
      <c r="K7" s="115">
        <v>0.52</v>
      </c>
      <c r="L7" s="196">
        <f>+[2]General!$L$8</f>
        <v>0.54</v>
      </c>
      <c r="M7" s="115"/>
      <c r="N7" s="100" t="s">
        <v>119</v>
      </c>
      <c r="O7" s="52" t="s">
        <v>287</v>
      </c>
      <c r="P7" s="53" t="s">
        <v>286</v>
      </c>
      <c r="Q7" s="48" t="s">
        <v>285</v>
      </c>
    </row>
    <row r="8" spans="2:17" ht="74.25" customHeight="1" x14ac:dyDescent="0.25">
      <c r="B8" s="254"/>
      <c r="C8" s="257"/>
      <c r="D8" s="260"/>
      <c r="E8" s="29"/>
      <c r="F8" s="68">
        <v>4</v>
      </c>
      <c r="G8" s="71" t="s">
        <v>139</v>
      </c>
      <c r="H8" s="71" t="s">
        <v>342</v>
      </c>
      <c r="I8" s="72">
        <f>'[1]Finanicera '!B139</f>
        <v>3</v>
      </c>
      <c r="J8" s="155">
        <v>2</v>
      </c>
      <c r="K8" s="117">
        <v>2</v>
      </c>
      <c r="L8" s="206">
        <f>+[2]General!$L$14</f>
        <v>2</v>
      </c>
      <c r="M8" s="117"/>
      <c r="N8" s="48" t="s">
        <v>119</v>
      </c>
      <c r="O8" s="40" t="s">
        <v>343</v>
      </c>
      <c r="P8" s="30" t="s">
        <v>344</v>
      </c>
      <c r="Q8" s="48" t="s">
        <v>345</v>
      </c>
    </row>
    <row r="9" spans="2:17" ht="99" customHeight="1" x14ac:dyDescent="0.25">
      <c r="B9" s="254"/>
      <c r="C9" s="257"/>
      <c r="D9" s="260"/>
      <c r="E9" s="29"/>
      <c r="F9" s="68">
        <v>5</v>
      </c>
      <c r="G9" s="69" t="s">
        <v>140</v>
      </c>
      <c r="H9" s="71" t="s">
        <v>346</v>
      </c>
      <c r="I9" s="73" t="str">
        <f>'[1]Finanicera '!B174</f>
        <v>Minima cuantia : 8,6                                                  Contratacion directa: 3,1</v>
      </c>
      <c r="J9" s="116" t="s">
        <v>438</v>
      </c>
      <c r="K9" s="184" t="s">
        <v>438</v>
      </c>
      <c r="L9" s="209" t="s">
        <v>461</v>
      </c>
      <c r="M9" s="184" t="s">
        <v>464</v>
      </c>
      <c r="N9" s="48" t="s">
        <v>119</v>
      </c>
      <c r="O9" s="40" t="s">
        <v>347</v>
      </c>
      <c r="P9" s="30" t="s">
        <v>348</v>
      </c>
      <c r="Q9" s="46" t="s">
        <v>349</v>
      </c>
    </row>
    <row r="10" spans="2:17" ht="39.75" customHeight="1" x14ac:dyDescent="0.25">
      <c r="B10" s="254"/>
      <c r="C10" s="257"/>
      <c r="D10" s="260"/>
      <c r="E10" s="29"/>
      <c r="F10" s="262">
        <v>6</v>
      </c>
      <c r="G10" s="263" t="s">
        <v>462</v>
      </c>
      <c r="H10" s="263" t="s">
        <v>463</v>
      </c>
      <c r="I10" s="264">
        <f>'[1]Finanicera '!B209</f>
        <v>0.5</v>
      </c>
      <c r="J10" s="325" t="s">
        <v>439</v>
      </c>
      <c r="K10" s="325" t="s">
        <v>439</v>
      </c>
      <c r="L10" s="230">
        <f>+[2]General!$L$13</f>
        <v>0.7</v>
      </c>
      <c r="M10" s="325" t="s">
        <v>464</v>
      </c>
      <c r="N10" s="323" t="s">
        <v>119</v>
      </c>
      <c r="O10" s="266" t="s">
        <v>141</v>
      </c>
      <c r="P10" s="236" t="s">
        <v>142</v>
      </c>
      <c r="Q10" s="237" t="s">
        <v>143</v>
      </c>
    </row>
    <row r="11" spans="2:17" ht="53.25" customHeight="1" thickBot="1" x14ac:dyDescent="0.3">
      <c r="B11" s="255"/>
      <c r="C11" s="258"/>
      <c r="D11" s="261"/>
      <c r="E11" s="29"/>
      <c r="F11" s="262"/>
      <c r="G11" s="263"/>
      <c r="H11" s="263"/>
      <c r="I11" s="265"/>
      <c r="J11" s="326"/>
      <c r="K11" s="326"/>
      <c r="L11" s="231"/>
      <c r="M11" s="326"/>
      <c r="N11" s="324"/>
      <c r="O11" s="266"/>
      <c r="P11" s="236"/>
      <c r="Q11" s="237"/>
    </row>
    <row r="12" spans="2:17" ht="18.75" thickBot="1" x14ac:dyDescent="0.3">
      <c r="B12" s="31"/>
      <c r="C12" s="1"/>
      <c r="D12" s="2"/>
      <c r="E12" s="32"/>
      <c r="F12" s="32"/>
      <c r="G12" s="74"/>
      <c r="H12" s="74"/>
      <c r="I12" s="75"/>
      <c r="J12" s="75"/>
      <c r="K12" s="75"/>
      <c r="L12" s="75"/>
      <c r="M12" s="75"/>
      <c r="N12" s="75"/>
      <c r="O12" s="33"/>
      <c r="P12" s="29"/>
      <c r="Q12" s="33"/>
    </row>
    <row r="13" spans="2:17" ht="18.75" customHeight="1" thickBot="1" x14ac:dyDescent="0.3">
      <c r="B13" s="253" t="s">
        <v>120</v>
      </c>
      <c r="C13" s="267" t="s">
        <v>0</v>
      </c>
      <c r="D13" s="269" t="s">
        <v>1</v>
      </c>
      <c r="E13" s="14"/>
      <c r="F13" s="270" t="s">
        <v>121</v>
      </c>
      <c r="G13" s="272" t="s">
        <v>122</v>
      </c>
      <c r="H13" s="267" t="s">
        <v>123</v>
      </c>
      <c r="I13" s="249" t="s">
        <v>124</v>
      </c>
      <c r="J13" s="234" t="s">
        <v>435</v>
      </c>
      <c r="K13" s="234" t="s">
        <v>437</v>
      </c>
      <c r="L13" s="224" t="s">
        <v>459</v>
      </c>
      <c r="M13" s="337" t="s">
        <v>436</v>
      </c>
      <c r="N13" s="234" t="s">
        <v>443</v>
      </c>
      <c r="O13" s="251" t="s">
        <v>125</v>
      </c>
      <c r="P13" s="251"/>
      <c r="Q13" s="252"/>
    </row>
    <row r="14" spans="2:17" ht="30" customHeight="1" thickBot="1" x14ac:dyDescent="0.3">
      <c r="B14" s="255"/>
      <c r="C14" s="268"/>
      <c r="D14" s="248"/>
      <c r="E14" s="29"/>
      <c r="F14" s="271"/>
      <c r="G14" s="273"/>
      <c r="H14" s="268"/>
      <c r="I14" s="250"/>
      <c r="J14" s="235"/>
      <c r="K14" s="235"/>
      <c r="L14" s="225"/>
      <c r="M14" s="338"/>
      <c r="N14" s="235"/>
      <c r="O14" s="238" t="s">
        <v>144</v>
      </c>
      <c r="P14" s="239"/>
      <c r="Q14" s="240"/>
    </row>
    <row r="15" spans="2:17" ht="82.5" customHeight="1" x14ac:dyDescent="0.25">
      <c r="B15" s="241">
        <v>2</v>
      </c>
      <c r="C15" s="243" t="s">
        <v>3</v>
      </c>
      <c r="D15" s="246" t="s">
        <v>4</v>
      </c>
      <c r="E15" s="32"/>
      <c r="F15" s="97">
        <v>1</v>
      </c>
      <c r="G15" s="143" t="s">
        <v>145</v>
      </c>
      <c r="H15" s="143" t="s">
        <v>146</v>
      </c>
      <c r="I15" s="144" t="s">
        <v>147</v>
      </c>
      <c r="J15" s="144" t="s">
        <v>147</v>
      </c>
      <c r="K15" s="144" t="s">
        <v>147</v>
      </c>
      <c r="L15" s="207" t="s">
        <v>147</v>
      </c>
      <c r="M15" s="156" t="s">
        <v>464</v>
      </c>
      <c r="N15" s="132" t="s">
        <v>119</v>
      </c>
      <c r="O15" s="132" t="s">
        <v>148</v>
      </c>
      <c r="P15" s="133" t="s">
        <v>149</v>
      </c>
      <c r="Q15" s="134" t="s">
        <v>150</v>
      </c>
    </row>
    <row r="16" spans="2:17" ht="53.25" customHeight="1" x14ac:dyDescent="0.25">
      <c r="B16" s="241"/>
      <c r="C16" s="244"/>
      <c r="D16" s="247"/>
      <c r="E16" s="32"/>
      <c r="F16" s="68">
        <v>2</v>
      </c>
      <c r="G16" s="79" t="s">
        <v>151</v>
      </c>
      <c r="H16" s="77" t="s">
        <v>152</v>
      </c>
      <c r="I16" s="78" t="s">
        <v>147</v>
      </c>
      <c r="J16" s="109">
        <v>1</v>
      </c>
      <c r="K16" s="109">
        <v>1</v>
      </c>
      <c r="L16" s="205">
        <v>1</v>
      </c>
      <c r="M16" s="156"/>
      <c r="N16" s="107" t="s">
        <v>119</v>
      </c>
      <c r="O16" s="40" t="s">
        <v>434</v>
      </c>
      <c r="P16" s="34" t="s">
        <v>153</v>
      </c>
      <c r="Q16" s="47" t="s">
        <v>154</v>
      </c>
    </row>
    <row r="17" spans="1:20" ht="90" customHeight="1" x14ac:dyDescent="0.25">
      <c r="B17" s="241"/>
      <c r="C17" s="244"/>
      <c r="D17" s="247"/>
      <c r="E17" s="32"/>
      <c r="F17" s="68">
        <v>3</v>
      </c>
      <c r="G17" s="79" t="s">
        <v>289</v>
      </c>
      <c r="H17" s="77" t="s">
        <v>298</v>
      </c>
      <c r="I17" s="78" t="s">
        <v>147</v>
      </c>
      <c r="J17" s="109">
        <v>16</v>
      </c>
      <c r="K17" s="109">
        <v>16</v>
      </c>
      <c r="L17" s="206">
        <v>20</v>
      </c>
      <c r="M17" s="161"/>
      <c r="N17" s="107" t="s">
        <v>119</v>
      </c>
      <c r="O17" s="40" t="s">
        <v>277</v>
      </c>
      <c r="P17" s="34" t="s">
        <v>278</v>
      </c>
      <c r="Q17" s="47" t="s">
        <v>279</v>
      </c>
    </row>
    <row r="18" spans="1:20" ht="90.75" customHeight="1" thickBot="1" x14ac:dyDescent="0.3">
      <c r="B18" s="242"/>
      <c r="C18" s="245"/>
      <c r="D18" s="248"/>
      <c r="E18" s="32"/>
      <c r="F18" s="68">
        <v>4</v>
      </c>
      <c r="G18" s="79" t="s">
        <v>290</v>
      </c>
      <c r="H18" s="77" t="s">
        <v>299</v>
      </c>
      <c r="I18" s="78" t="s">
        <v>147</v>
      </c>
      <c r="J18" s="109">
        <v>13</v>
      </c>
      <c r="K18" s="109">
        <v>18</v>
      </c>
      <c r="L18" s="205">
        <v>32</v>
      </c>
      <c r="M18" s="156"/>
      <c r="N18" s="107" t="s">
        <v>119</v>
      </c>
      <c r="O18" s="40" t="s">
        <v>261</v>
      </c>
      <c r="P18" s="34" t="s">
        <v>262</v>
      </c>
      <c r="Q18" s="47" t="s">
        <v>350</v>
      </c>
    </row>
    <row r="19" spans="1:20" ht="34.5" customHeight="1" thickBot="1" x14ac:dyDescent="0.3">
      <c r="B19" s="31"/>
      <c r="C19" s="125"/>
      <c r="D19" s="15"/>
      <c r="E19" s="126"/>
      <c r="F19" s="38"/>
      <c r="G19" s="122"/>
      <c r="H19" s="123"/>
      <c r="I19" s="124"/>
      <c r="J19" s="124"/>
      <c r="K19" s="124"/>
      <c r="L19" s="124"/>
      <c r="M19" s="124"/>
      <c r="N19" s="124"/>
      <c r="O19" s="39"/>
      <c r="P19" s="38"/>
      <c r="Q19" s="38"/>
    </row>
    <row r="20" spans="1:20" ht="31.5" customHeight="1" thickBot="1" x14ac:dyDescent="0.3">
      <c r="B20" s="253" t="s">
        <v>120</v>
      </c>
      <c r="C20" s="267" t="s">
        <v>0</v>
      </c>
      <c r="D20" s="269" t="s">
        <v>1</v>
      </c>
      <c r="E20" s="14"/>
      <c r="F20" s="272" t="s">
        <v>121</v>
      </c>
      <c r="G20" s="234" t="s">
        <v>122</v>
      </c>
      <c r="H20" s="267" t="s">
        <v>123</v>
      </c>
      <c r="I20" s="249" t="s">
        <v>124</v>
      </c>
      <c r="J20" s="234" t="s">
        <v>435</v>
      </c>
      <c r="K20" s="234" t="s">
        <v>437</v>
      </c>
      <c r="L20" s="224" t="s">
        <v>459</v>
      </c>
      <c r="M20" s="224" t="s">
        <v>444</v>
      </c>
      <c r="N20" s="234" t="s">
        <v>443</v>
      </c>
      <c r="O20" s="251" t="s">
        <v>125</v>
      </c>
      <c r="P20" s="251"/>
      <c r="Q20" s="252"/>
    </row>
    <row r="21" spans="1:20" ht="12.75" customHeight="1" thickBot="1" x14ac:dyDescent="0.3">
      <c r="A21" s="28"/>
      <c r="B21" s="255"/>
      <c r="C21" s="268"/>
      <c r="D21" s="248"/>
      <c r="E21" s="145"/>
      <c r="F21" s="273"/>
      <c r="G21" s="235"/>
      <c r="H21" s="268"/>
      <c r="I21" s="250"/>
      <c r="J21" s="235"/>
      <c r="K21" s="235"/>
      <c r="L21" s="225"/>
      <c r="M21" s="225"/>
      <c r="N21" s="235"/>
      <c r="O21" s="140" t="s">
        <v>126</v>
      </c>
      <c r="P21" s="141" t="s">
        <v>127</v>
      </c>
      <c r="Q21" s="142" t="s">
        <v>128</v>
      </c>
      <c r="R21" s="28"/>
    </row>
    <row r="22" spans="1:20" ht="27" x14ac:dyDescent="0.25">
      <c r="B22" s="310">
        <v>3</v>
      </c>
      <c r="C22" s="220" t="s">
        <v>5</v>
      </c>
      <c r="D22" s="246" t="s">
        <v>326</v>
      </c>
      <c r="E22" s="29"/>
      <c r="F22" s="97">
        <v>1</v>
      </c>
      <c r="G22" s="130" t="s">
        <v>155</v>
      </c>
      <c r="H22" s="130" t="s">
        <v>156</v>
      </c>
      <c r="I22" s="146">
        <v>0</v>
      </c>
      <c r="J22" s="165">
        <v>6</v>
      </c>
      <c r="K22" s="146">
        <v>6</v>
      </c>
      <c r="L22" s="201">
        <v>6</v>
      </c>
      <c r="M22" s="157" t="s">
        <v>119</v>
      </c>
      <c r="N22" s="162" t="s">
        <v>119</v>
      </c>
      <c r="O22" s="147" t="s">
        <v>157</v>
      </c>
      <c r="P22" s="97" t="s">
        <v>158</v>
      </c>
      <c r="Q22" s="148" t="s">
        <v>159</v>
      </c>
    </row>
    <row r="23" spans="1:20" ht="111.75" customHeight="1" thickBot="1" x14ac:dyDescent="0.3">
      <c r="B23" s="254"/>
      <c r="C23" s="223"/>
      <c r="D23" s="247"/>
      <c r="E23" s="29"/>
      <c r="F23" s="68">
        <v>2</v>
      </c>
      <c r="G23" s="71" t="s">
        <v>351</v>
      </c>
      <c r="H23" s="71" t="s">
        <v>280</v>
      </c>
      <c r="I23" s="98">
        <f>'[1]Investigacion y proyeccion'!B65</f>
        <v>0.18392592256228621</v>
      </c>
      <c r="J23" s="98">
        <v>0.1</v>
      </c>
      <c r="K23" s="98">
        <v>0.1</v>
      </c>
      <c r="L23" s="204">
        <v>0.25</v>
      </c>
      <c r="M23" s="158" t="s">
        <v>119</v>
      </c>
      <c r="N23" s="36" t="s">
        <v>119</v>
      </c>
      <c r="O23" s="118" t="s">
        <v>263</v>
      </c>
      <c r="P23" s="34" t="s">
        <v>352</v>
      </c>
      <c r="Q23" s="35" t="s">
        <v>264</v>
      </c>
    </row>
    <row r="24" spans="1:20" ht="90.75" thickBot="1" x14ac:dyDescent="0.3">
      <c r="B24" s="254"/>
      <c r="C24" s="223"/>
      <c r="D24" s="247"/>
      <c r="E24" s="29"/>
      <c r="F24" s="68">
        <v>3</v>
      </c>
      <c r="G24" s="69" t="s">
        <v>353</v>
      </c>
      <c r="H24" s="71" t="s">
        <v>354</v>
      </c>
      <c r="I24" s="120">
        <f>'[1]Investigacion y proyeccion'!B98</f>
        <v>3</v>
      </c>
      <c r="J24" s="109" t="s">
        <v>440</v>
      </c>
      <c r="K24" s="109" t="s">
        <v>440</v>
      </c>
      <c r="L24" s="202" t="s">
        <v>440</v>
      </c>
      <c r="M24" s="159" t="s">
        <v>119</v>
      </c>
      <c r="N24" s="36" t="s">
        <v>119</v>
      </c>
      <c r="O24" s="119" t="s">
        <v>355</v>
      </c>
      <c r="P24" s="36" t="s">
        <v>356</v>
      </c>
      <c r="Q24" s="37" t="s">
        <v>357</v>
      </c>
    </row>
    <row r="25" spans="1:20" x14ac:dyDescent="0.25">
      <c r="B25" s="254"/>
      <c r="C25" s="223"/>
      <c r="D25" s="247"/>
      <c r="E25" s="29"/>
      <c r="F25" s="24"/>
      <c r="G25" s="81"/>
      <c r="H25" s="82"/>
      <c r="I25" s="75"/>
      <c r="J25" s="75"/>
      <c r="K25" s="75"/>
      <c r="L25" s="203"/>
      <c r="M25" s="75"/>
      <c r="N25" s="75"/>
      <c r="O25" s="334" t="s">
        <v>144</v>
      </c>
      <c r="P25" s="216"/>
      <c r="Q25" s="315"/>
    </row>
    <row r="26" spans="1:20" ht="72.75" customHeight="1" x14ac:dyDescent="0.25">
      <c r="B26" s="254"/>
      <c r="C26" s="223"/>
      <c r="D26" s="247"/>
      <c r="E26" s="29"/>
      <c r="F26" s="68">
        <v>4</v>
      </c>
      <c r="G26" s="173" t="s">
        <v>358</v>
      </c>
      <c r="H26" s="173" t="s">
        <v>304</v>
      </c>
      <c r="I26" s="177" t="s">
        <v>147</v>
      </c>
      <c r="J26" s="177">
        <v>0.89</v>
      </c>
      <c r="K26" s="177">
        <v>1</v>
      </c>
      <c r="L26" s="196">
        <v>1</v>
      </c>
      <c r="M26" s="185" t="s">
        <v>119</v>
      </c>
      <c r="N26" s="171" t="s">
        <v>119</v>
      </c>
      <c r="O26" s="175" t="s">
        <v>160</v>
      </c>
      <c r="P26" s="170" t="s">
        <v>161</v>
      </c>
      <c r="Q26" s="171" t="s">
        <v>162</v>
      </c>
    </row>
    <row r="27" spans="1:20" ht="60" customHeight="1" x14ac:dyDescent="0.25">
      <c r="B27" s="254"/>
      <c r="C27" s="223"/>
      <c r="D27" s="247"/>
      <c r="E27" s="29"/>
      <c r="F27" s="68">
        <v>5</v>
      </c>
      <c r="G27" s="173" t="s">
        <v>359</v>
      </c>
      <c r="H27" s="173" t="s">
        <v>163</v>
      </c>
      <c r="I27" s="83">
        <v>0.1</v>
      </c>
      <c r="J27" s="83">
        <v>0.05</v>
      </c>
      <c r="K27" s="83">
        <v>0.2</v>
      </c>
      <c r="L27" s="199"/>
      <c r="M27" s="185" t="s">
        <v>119</v>
      </c>
      <c r="N27" s="171" t="s">
        <v>119</v>
      </c>
      <c r="O27" s="175" t="s">
        <v>281</v>
      </c>
      <c r="P27" s="170" t="s">
        <v>168</v>
      </c>
      <c r="Q27" s="171" t="s">
        <v>282</v>
      </c>
    </row>
    <row r="28" spans="1:20" ht="60" customHeight="1" thickBot="1" x14ac:dyDescent="0.3">
      <c r="B28" s="255"/>
      <c r="C28" s="333"/>
      <c r="D28" s="248"/>
      <c r="E28" s="29"/>
      <c r="F28" s="68">
        <v>6</v>
      </c>
      <c r="G28" s="173" t="s">
        <v>274</v>
      </c>
      <c r="H28" s="173" t="s">
        <v>275</v>
      </c>
      <c r="I28" s="177" t="s">
        <v>147</v>
      </c>
      <c r="J28" s="177">
        <v>0.81</v>
      </c>
      <c r="K28" s="177">
        <v>0.93</v>
      </c>
      <c r="L28" s="196">
        <v>0.8</v>
      </c>
      <c r="M28" s="185" t="s">
        <v>119</v>
      </c>
      <c r="N28" s="171" t="s">
        <v>119</v>
      </c>
      <c r="O28" s="175" t="s">
        <v>160</v>
      </c>
      <c r="P28" s="170" t="s">
        <v>161</v>
      </c>
      <c r="Q28" s="171" t="s">
        <v>165</v>
      </c>
    </row>
    <row r="29" spans="1:20" ht="60" customHeight="1" thickBot="1" x14ac:dyDescent="0.3">
      <c r="B29" s="31"/>
      <c r="C29" s="14"/>
      <c r="D29" s="14"/>
      <c r="E29" s="29"/>
      <c r="F29" s="29"/>
      <c r="G29" s="80"/>
      <c r="H29" s="80"/>
      <c r="I29" s="80"/>
      <c r="J29" s="80"/>
      <c r="K29" s="80"/>
      <c r="L29" s="80"/>
      <c r="M29" s="80"/>
      <c r="N29" s="80"/>
      <c r="O29" s="29"/>
      <c r="P29" s="29"/>
      <c r="Q29" s="29"/>
    </row>
    <row r="30" spans="1:20" ht="14.25" thickBot="1" x14ac:dyDescent="0.3">
      <c r="B30" s="253" t="s">
        <v>120</v>
      </c>
      <c r="C30" s="267" t="s">
        <v>0</v>
      </c>
      <c r="D30" s="269" t="s">
        <v>1</v>
      </c>
      <c r="E30" s="2"/>
      <c r="F30" s="272" t="s">
        <v>121</v>
      </c>
      <c r="G30" s="277" t="s">
        <v>122</v>
      </c>
      <c r="H30" s="279" t="s">
        <v>123</v>
      </c>
      <c r="I30" s="281" t="s">
        <v>124</v>
      </c>
      <c r="J30" s="234" t="s">
        <v>435</v>
      </c>
      <c r="K30" s="234" t="s">
        <v>437</v>
      </c>
      <c r="L30" s="224" t="s">
        <v>459</v>
      </c>
      <c r="M30" s="224" t="s">
        <v>444</v>
      </c>
      <c r="N30" s="234" t="s">
        <v>443</v>
      </c>
      <c r="O30" s="251" t="s">
        <v>125</v>
      </c>
      <c r="P30" s="251"/>
      <c r="Q30" s="252"/>
    </row>
    <row r="31" spans="1:20" ht="24" customHeight="1" thickBot="1" x14ac:dyDescent="0.3">
      <c r="A31" s="28"/>
      <c r="B31" s="255"/>
      <c r="C31" s="268"/>
      <c r="D31" s="248"/>
      <c r="E31" s="29"/>
      <c r="F31" s="273"/>
      <c r="G31" s="278"/>
      <c r="H31" s="280"/>
      <c r="I31" s="282"/>
      <c r="J31" s="235"/>
      <c r="K31" s="235"/>
      <c r="L31" s="225"/>
      <c r="M31" s="225"/>
      <c r="N31" s="235"/>
      <c r="O31" s="140" t="s">
        <v>126</v>
      </c>
      <c r="P31" s="141" t="s">
        <v>127</v>
      </c>
      <c r="Q31" s="142" t="s">
        <v>128</v>
      </c>
      <c r="R31" s="28"/>
      <c r="S31" s="28"/>
      <c r="T31" s="28"/>
    </row>
    <row r="32" spans="1:20" ht="69" customHeight="1" x14ac:dyDescent="0.25">
      <c r="B32" s="253">
        <v>4</v>
      </c>
      <c r="C32" s="335" t="s">
        <v>6</v>
      </c>
      <c r="D32" s="314" t="s">
        <v>7</v>
      </c>
      <c r="E32" s="29"/>
      <c r="F32" s="97">
        <v>1</v>
      </c>
      <c r="G32" s="129" t="s">
        <v>360</v>
      </c>
      <c r="H32" s="129" t="s">
        <v>361</v>
      </c>
      <c r="I32" s="149">
        <f>'[1]Oferta y Calidad'!B34</f>
        <v>0.8523489932885906</v>
      </c>
      <c r="J32" s="149">
        <v>1</v>
      </c>
      <c r="K32" s="149">
        <v>1</v>
      </c>
      <c r="L32" s="198">
        <v>1</v>
      </c>
      <c r="M32" s="149"/>
      <c r="N32" s="102" t="s">
        <v>119</v>
      </c>
      <c r="O32" s="132" t="s">
        <v>267</v>
      </c>
      <c r="P32" s="133" t="s">
        <v>185</v>
      </c>
      <c r="Q32" s="134" t="s">
        <v>266</v>
      </c>
    </row>
    <row r="33" spans="2:17" ht="72" customHeight="1" x14ac:dyDescent="0.25">
      <c r="B33" s="254"/>
      <c r="C33" s="223"/>
      <c r="D33" s="315"/>
      <c r="E33" s="29"/>
      <c r="F33" s="68">
        <v>2</v>
      </c>
      <c r="G33" s="69" t="s">
        <v>362</v>
      </c>
      <c r="H33" s="69" t="s">
        <v>363</v>
      </c>
      <c r="I33" s="83">
        <f>'[1]Oferta y Calidad'!B69</f>
        <v>0.61306532663316582</v>
      </c>
      <c r="J33" s="83">
        <v>1</v>
      </c>
      <c r="K33" s="83">
        <v>0.75</v>
      </c>
      <c r="L33" s="199">
        <v>1</v>
      </c>
      <c r="M33" s="83"/>
      <c r="N33" s="171" t="s">
        <v>119</v>
      </c>
      <c r="O33" s="40" t="s">
        <v>267</v>
      </c>
      <c r="P33" s="30" t="s">
        <v>185</v>
      </c>
      <c r="Q33" s="46" t="s">
        <v>266</v>
      </c>
    </row>
    <row r="34" spans="2:17" ht="72" customHeight="1" x14ac:dyDescent="0.25">
      <c r="B34" s="254"/>
      <c r="C34" s="223"/>
      <c r="D34" s="315"/>
      <c r="E34" s="29"/>
      <c r="F34" s="96">
        <v>3</v>
      </c>
      <c r="G34" s="69" t="s">
        <v>314</v>
      </c>
      <c r="H34" s="69" t="s">
        <v>315</v>
      </c>
      <c r="I34" s="84">
        <v>0</v>
      </c>
      <c r="J34" s="84">
        <v>0</v>
      </c>
      <c r="K34" s="84">
        <v>0</v>
      </c>
      <c r="L34" s="200">
        <v>0</v>
      </c>
      <c r="M34" s="84"/>
      <c r="N34" s="118" t="s">
        <v>119</v>
      </c>
      <c r="O34" s="54" t="s">
        <v>293</v>
      </c>
      <c r="P34" s="56" t="s">
        <v>294</v>
      </c>
      <c r="Q34" s="55" t="s">
        <v>300</v>
      </c>
    </row>
    <row r="35" spans="2:17" ht="96.75" customHeight="1" x14ac:dyDescent="0.25">
      <c r="B35" s="254"/>
      <c r="C35" s="223"/>
      <c r="D35" s="315"/>
      <c r="E35" s="29"/>
      <c r="F35" s="96">
        <v>4</v>
      </c>
      <c r="G35" s="71" t="s">
        <v>167</v>
      </c>
      <c r="H35" s="69" t="s">
        <v>265</v>
      </c>
      <c r="I35" s="84">
        <v>0</v>
      </c>
      <c r="J35" s="84">
        <v>0</v>
      </c>
      <c r="K35" s="84">
        <v>0</v>
      </c>
      <c r="L35" s="200">
        <v>0</v>
      </c>
      <c r="M35" s="84"/>
      <c r="N35" s="84"/>
      <c r="O35" s="40" t="s">
        <v>267</v>
      </c>
      <c r="P35" s="30" t="s">
        <v>185</v>
      </c>
      <c r="Q35" s="46" t="s">
        <v>266</v>
      </c>
    </row>
    <row r="36" spans="2:17" ht="56.25" customHeight="1" x14ac:dyDescent="0.25">
      <c r="B36" s="254"/>
      <c r="C36" s="223"/>
      <c r="D36" s="315"/>
      <c r="E36" s="29"/>
      <c r="F36" s="68">
        <v>5</v>
      </c>
      <c r="G36" s="69" t="s">
        <v>169</v>
      </c>
      <c r="H36" s="71" t="s">
        <v>291</v>
      </c>
      <c r="I36" s="83">
        <f>'[1]Oferta y Calidad'!B135</f>
        <v>0.42</v>
      </c>
      <c r="J36" s="83">
        <v>0.6875</v>
      </c>
      <c r="K36" s="83">
        <v>0.317</v>
      </c>
      <c r="L36" s="199">
        <f>+[2]General!$L$43</f>
        <v>0.67</v>
      </c>
      <c r="M36" s="83"/>
      <c r="N36" s="163" t="s">
        <v>119</v>
      </c>
      <c r="O36" s="40" t="s">
        <v>170</v>
      </c>
      <c r="P36" s="30" t="s">
        <v>171</v>
      </c>
      <c r="Q36" s="46" t="s">
        <v>172</v>
      </c>
    </row>
    <row r="37" spans="2:17" ht="40.5" x14ac:dyDescent="0.25">
      <c r="B37" s="254"/>
      <c r="C37" s="223"/>
      <c r="D37" s="315"/>
      <c r="E37" s="29"/>
      <c r="F37" s="68">
        <v>6</v>
      </c>
      <c r="G37" s="69" t="s">
        <v>276</v>
      </c>
      <c r="H37" s="71" t="s">
        <v>292</v>
      </c>
      <c r="I37" s="83">
        <v>0.42</v>
      </c>
      <c r="J37" s="83">
        <v>0.6</v>
      </c>
      <c r="K37" s="83">
        <v>0.95</v>
      </c>
      <c r="L37" s="199">
        <f>+[2]General!$L$44</f>
        <v>1</v>
      </c>
      <c r="M37" s="83"/>
      <c r="N37" s="102" t="s">
        <v>119</v>
      </c>
      <c r="O37" s="40" t="s">
        <v>170</v>
      </c>
      <c r="P37" s="30" t="s">
        <v>171</v>
      </c>
      <c r="Q37" s="46" t="s">
        <v>172</v>
      </c>
    </row>
    <row r="38" spans="2:17" ht="67.5" customHeight="1" x14ac:dyDescent="0.25">
      <c r="B38" s="254"/>
      <c r="C38" s="223"/>
      <c r="D38" s="315"/>
      <c r="E38" s="29"/>
      <c r="F38" s="68">
        <v>7</v>
      </c>
      <c r="G38" s="71" t="s">
        <v>173</v>
      </c>
      <c r="H38" s="71" t="s">
        <v>174</v>
      </c>
      <c r="I38" s="84">
        <v>0</v>
      </c>
      <c r="J38" s="84">
        <v>6</v>
      </c>
      <c r="K38" s="84">
        <v>6</v>
      </c>
      <c r="L38" s="200">
        <v>4</v>
      </c>
      <c r="M38" s="84"/>
      <c r="N38" s="163" t="s">
        <v>119</v>
      </c>
      <c r="O38" s="40">
        <v>0</v>
      </c>
      <c r="P38" s="34">
        <v>1</v>
      </c>
      <c r="Q38" s="49">
        <v>2</v>
      </c>
    </row>
    <row r="39" spans="2:17" ht="78" customHeight="1" x14ac:dyDescent="0.25">
      <c r="B39" s="254"/>
      <c r="C39" s="223"/>
      <c r="D39" s="246"/>
      <c r="E39" s="29"/>
      <c r="F39" s="23">
        <v>8</v>
      </c>
      <c r="G39" s="69" t="s">
        <v>175</v>
      </c>
      <c r="H39" s="69" t="s">
        <v>176</v>
      </c>
      <c r="I39" s="85">
        <f>'[1]Oferta y Calidad'!B202</f>
        <v>0.15083333333333335</v>
      </c>
      <c r="J39" s="111"/>
      <c r="K39" s="111">
        <v>0.7</v>
      </c>
      <c r="L39" s="167"/>
      <c r="M39" s="111"/>
      <c r="N39" s="118" t="s">
        <v>119</v>
      </c>
      <c r="O39" s="40" t="s">
        <v>177</v>
      </c>
      <c r="P39" s="30" t="s">
        <v>178</v>
      </c>
      <c r="Q39" s="46">
        <v>1</v>
      </c>
    </row>
    <row r="40" spans="2:17" ht="102" customHeight="1" x14ac:dyDescent="0.25">
      <c r="B40" s="254"/>
      <c r="C40" s="223"/>
      <c r="D40" s="336" t="s">
        <v>8</v>
      </c>
      <c r="E40" s="29"/>
      <c r="F40" s="68">
        <v>9</v>
      </c>
      <c r="G40" s="69" t="s">
        <v>364</v>
      </c>
      <c r="H40" s="69" t="s">
        <v>268</v>
      </c>
      <c r="I40" s="86" t="str">
        <f>'[1]Oferta y Calidad'!B235</f>
        <v>19,6%</v>
      </c>
      <c r="J40" s="103">
        <v>9.6000000000000002E-2</v>
      </c>
      <c r="K40" s="103">
        <v>5.6800000000000003E-2</v>
      </c>
      <c r="L40" s="196">
        <f>+[2]General!$L$63</f>
        <v>3.8800000000000001E-2</v>
      </c>
      <c r="M40" s="103"/>
      <c r="N40" s="102" t="s">
        <v>119</v>
      </c>
      <c r="O40" s="40" t="s">
        <v>179</v>
      </c>
      <c r="P40" s="34" t="s">
        <v>180</v>
      </c>
      <c r="Q40" s="49" t="s">
        <v>181</v>
      </c>
    </row>
    <row r="41" spans="2:17" ht="102" customHeight="1" x14ac:dyDescent="0.25">
      <c r="B41" s="254"/>
      <c r="C41" s="223"/>
      <c r="D41" s="315"/>
      <c r="E41" s="29"/>
      <c r="F41" s="57">
        <v>10</v>
      </c>
      <c r="G41" s="69" t="s">
        <v>295</v>
      </c>
      <c r="H41" s="69" t="s">
        <v>365</v>
      </c>
      <c r="I41" s="86" t="s">
        <v>147</v>
      </c>
      <c r="J41" s="103">
        <v>0.98</v>
      </c>
      <c r="K41" s="103">
        <v>0.99</v>
      </c>
      <c r="L41" s="196">
        <v>0.99</v>
      </c>
      <c r="M41" s="103"/>
      <c r="N41" s="102" t="s">
        <v>119</v>
      </c>
      <c r="O41" s="54" t="s">
        <v>297</v>
      </c>
      <c r="P41" s="56" t="s">
        <v>296</v>
      </c>
      <c r="Q41" s="55" t="s">
        <v>143</v>
      </c>
    </row>
    <row r="42" spans="2:17" ht="80.25" customHeight="1" x14ac:dyDescent="0.25">
      <c r="B42" s="254"/>
      <c r="C42" s="223"/>
      <c r="D42" s="315"/>
      <c r="E42" s="29"/>
      <c r="F42" s="68">
        <v>11</v>
      </c>
      <c r="G42" s="69" t="s">
        <v>366</v>
      </c>
      <c r="H42" s="69" t="s">
        <v>269</v>
      </c>
      <c r="I42" s="86" t="str">
        <f>'[1]Oferta y Calidad'!B268</f>
        <v>34,5%</v>
      </c>
      <c r="J42" s="103">
        <v>0.11</v>
      </c>
      <c r="K42" s="103">
        <v>0.7</v>
      </c>
      <c r="L42" s="196">
        <f>+[2]General!$L$51</f>
        <v>0.56999999999999995</v>
      </c>
      <c r="M42" s="103"/>
      <c r="N42" s="102" t="s">
        <v>119</v>
      </c>
      <c r="O42" s="40" t="s">
        <v>182</v>
      </c>
      <c r="P42" s="30" t="s">
        <v>183</v>
      </c>
      <c r="Q42" s="46" t="s">
        <v>184</v>
      </c>
    </row>
    <row r="43" spans="2:17" ht="128.25" customHeight="1" x14ac:dyDescent="0.25">
      <c r="B43" s="254"/>
      <c r="C43" s="223"/>
      <c r="D43" s="315"/>
      <c r="E43" s="29"/>
      <c r="F43" s="68">
        <v>12</v>
      </c>
      <c r="G43" s="69" t="s">
        <v>367</v>
      </c>
      <c r="H43" s="69" t="s">
        <v>368</v>
      </c>
      <c r="I43" s="87">
        <v>5</v>
      </c>
      <c r="J43" s="87" t="s">
        <v>457</v>
      </c>
      <c r="K43" s="87">
        <v>-14</v>
      </c>
      <c r="L43" s="195" t="s">
        <v>147</v>
      </c>
      <c r="M43" s="164"/>
      <c r="N43" s="50" t="s">
        <v>119</v>
      </c>
      <c r="O43" s="50" t="s">
        <v>188</v>
      </c>
      <c r="P43" s="30" t="s">
        <v>270</v>
      </c>
      <c r="Q43" s="46" t="s">
        <v>271</v>
      </c>
    </row>
    <row r="44" spans="2:17" ht="131.25" customHeight="1" x14ac:dyDescent="0.25">
      <c r="B44" s="254"/>
      <c r="C44" s="223"/>
      <c r="D44" s="246"/>
      <c r="E44" s="29"/>
      <c r="F44" s="68">
        <v>13</v>
      </c>
      <c r="G44" s="69" t="s">
        <v>369</v>
      </c>
      <c r="H44" s="69" t="s">
        <v>370</v>
      </c>
      <c r="I44" s="87">
        <v>5</v>
      </c>
      <c r="J44" s="87" t="s">
        <v>458</v>
      </c>
      <c r="K44" s="87">
        <v>6</v>
      </c>
      <c r="L44" s="195" t="s">
        <v>147</v>
      </c>
      <c r="M44" s="164"/>
      <c r="N44" s="50" t="s">
        <v>119</v>
      </c>
      <c r="O44" s="40" t="str">
        <f>O43</f>
        <v>Menor a 10</v>
      </c>
      <c r="P44" s="30" t="str">
        <f>P43</f>
        <v>Mayor o igual a 10 y menor a 15</v>
      </c>
      <c r="Q44" s="46" t="str">
        <f>Q43</f>
        <v>Mayor  a 15</v>
      </c>
    </row>
    <row r="45" spans="2:17" ht="27" x14ac:dyDescent="0.25">
      <c r="B45" s="254"/>
      <c r="C45" s="223"/>
      <c r="D45" s="247" t="s">
        <v>9</v>
      </c>
      <c r="E45" s="29"/>
      <c r="F45" s="68">
        <v>14</v>
      </c>
      <c r="G45" s="71" t="s">
        <v>187</v>
      </c>
      <c r="H45" s="71" t="s">
        <v>371</v>
      </c>
      <c r="I45" s="72">
        <f>'[1]Oferta y Calidad'!B371</f>
        <v>2</v>
      </c>
      <c r="J45" s="121">
        <f>4+3</f>
        <v>7</v>
      </c>
      <c r="K45" s="99">
        <f>4+5</f>
        <v>9</v>
      </c>
      <c r="L45" s="197">
        <f>+[2]General!$L$64</f>
        <v>11</v>
      </c>
      <c r="M45" s="99"/>
      <c r="N45" s="172" t="s">
        <v>119</v>
      </c>
      <c r="O45" s="40" t="s">
        <v>188</v>
      </c>
      <c r="P45" s="34" t="s">
        <v>189</v>
      </c>
      <c r="Q45" s="47" t="s">
        <v>190</v>
      </c>
    </row>
    <row r="46" spans="2:17" ht="45" customHeight="1" thickBot="1" x14ac:dyDescent="0.3">
      <c r="B46" s="255"/>
      <c r="C46" s="333"/>
      <c r="D46" s="248"/>
      <c r="E46" s="29"/>
      <c r="F46" s="68">
        <v>15</v>
      </c>
      <c r="G46" s="71" t="s">
        <v>372</v>
      </c>
      <c r="H46" s="71" t="s">
        <v>191</v>
      </c>
      <c r="I46" s="72">
        <f>'[1]Oferta y Calidad'!B400</f>
        <v>6</v>
      </c>
      <c r="J46" s="99">
        <v>8</v>
      </c>
      <c r="K46" s="99">
        <v>8</v>
      </c>
      <c r="L46" s="197">
        <f>+[2]General!$L$65</f>
        <v>10</v>
      </c>
      <c r="M46" s="99"/>
      <c r="N46" s="102" t="s">
        <v>119</v>
      </c>
      <c r="O46" s="40" t="s">
        <v>192</v>
      </c>
      <c r="P46" s="34" t="s">
        <v>193</v>
      </c>
      <c r="Q46" s="47" t="s">
        <v>194</v>
      </c>
    </row>
    <row r="47" spans="2:17" ht="45" customHeight="1" thickBot="1" x14ac:dyDescent="0.3">
      <c r="B47" s="31"/>
      <c r="C47" s="15"/>
      <c r="D47" s="15"/>
      <c r="E47" s="38"/>
      <c r="F47" s="38"/>
      <c r="G47" s="89"/>
      <c r="H47" s="80"/>
      <c r="I47" s="75"/>
      <c r="J47" s="75"/>
      <c r="K47" s="75"/>
      <c r="L47" s="75"/>
      <c r="M47" s="75"/>
      <c r="N47" s="75"/>
      <c r="O47" s="39"/>
      <c r="P47" s="38"/>
      <c r="Q47" s="38"/>
    </row>
    <row r="48" spans="2:17" ht="45" customHeight="1" thickBot="1" x14ac:dyDescent="0.3">
      <c r="B48" s="253" t="s">
        <v>120</v>
      </c>
      <c r="C48" s="267" t="s">
        <v>0</v>
      </c>
      <c r="D48" s="269" t="s">
        <v>1</v>
      </c>
      <c r="E48" s="2"/>
      <c r="F48" s="272" t="s">
        <v>121</v>
      </c>
      <c r="G48" s="277" t="s">
        <v>122</v>
      </c>
      <c r="H48" s="279" t="s">
        <v>123</v>
      </c>
      <c r="I48" s="281" t="s">
        <v>124</v>
      </c>
      <c r="J48" s="234" t="s">
        <v>435</v>
      </c>
      <c r="K48" s="234" t="s">
        <v>437</v>
      </c>
      <c r="L48" s="224" t="s">
        <v>459</v>
      </c>
      <c r="M48" s="224" t="s">
        <v>444</v>
      </c>
      <c r="N48" s="234" t="s">
        <v>443</v>
      </c>
      <c r="O48" s="251" t="s">
        <v>125</v>
      </c>
      <c r="P48" s="251"/>
      <c r="Q48" s="252"/>
    </row>
    <row r="49" spans="1:20" ht="15.75" customHeight="1" thickBot="1" x14ac:dyDescent="0.3">
      <c r="A49" s="28"/>
      <c r="B49" s="255"/>
      <c r="C49" s="268"/>
      <c r="D49" s="248"/>
      <c r="E49" s="29"/>
      <c r="F49" s="273"/>
      <c r="G49" s="278"/>
      <c r="H49" s="280"/>
      <c r="I49" s="282"/>
      <c r="J49" s="235"/>
      <c r="K49" s="235"/>
      <c r="L49" s="225"/>
      <c r="M49" s="225"/>
      <c r="N49" s="235"/>
      <c r="O49" s="140" t="s">
        <v>126</v>
      </c>
      <c r="P49" s="141" t="s">
        <v>127</v>
      </c>
      <c r="Q49" s="142" t="s">
        <v>128</v>
      </c>
      <c r="R49" s="28"/>
      <c r="S49" s="28"/>
      <c r="T49" s="28"/>
    </row>
    <row r="50" spans="1:20" ht="68.25" customHeight="1" x14ac:dyDescent="0.25">
      <c r="B50" s="253">
        <v>5</v>
      </c>
      <c r="C50" s="256" t="s">
        <v>10</v>
      </c>
      <c r="D50" s="331" t="s">
        <v>336</v>
      </c>
      <c r="E50" s="38"/>
      <c r="F50" s="97">
        <v>1</v>
      </c>
      <c r="G50" s="129" t="s">
        <v>301</v>
      </c>
      <c r="H50" s="130" t="s">
        <v>195</v>
      </c>
      <c r="I50" s="113">
        <f>'[1]Modelo de Enseñanza'!B34</f>
        <v>0.61363636363636365</v>
      </c>
      <c r="J50" s="113">
        <v>0.4</v>
      </c>
      <c r="K50" s="113">
        <v>0.97</v>
      </c>
      <c r="L50" s="113"/>
      <c r="M50" s="113"/>
      <c r="N50" s="102" t="s">
        <v>119</v>
      </c>
      <c r="O50" s="132" t="s">
        <v>196</v>
      </c>
      <c r="P50" s="133" t="s">
        <v>197</v>
      </c>
      <c r="Q50" s="134" t="s">
        <v>198</v>
      </c>
    </row>
    <row r="51" spans="1:20" ht="114.75" customHeight="1" thickBot="1" x14ac:dyDescent="0.3">
      <c r="B51" s="255"/>
      <c r="C51" s="258"/>
      <c r="D51" s="332"/>
      <c r="E51" s="38"/>
      <c r="F51" s="68">
        <v>2</v>
      </c>
      <c r="G51" s="69" t="s">
        <v>199</v>
      </c>
      <c r="H51" s="71" t="s">
        <v>200</v>
      </c>
      <c r="I51" s="88" t="str">
        <f>'[1]Modelo de Enseñanza'!B65</f>
        <v>ND</v>
      </c>
      <c r="J51" s="108">
        <v>1</v>
      </c>
      <c r="K51" s="108">
        <v>0.9</v>
      </c>
      <c r="L51" s="166"/>
      <c r="M51" s="108"/>
      <c r="N51" s="102" t="s">
        <v>119</v>
      </c>
      <c r="O51" s="40" t="s">
        <v>201</v>
      </c>
      <c r="P51" s="30" t="s">
        <v>202</v>
      </c>
      <c r="Q51" s="46" t="s">
        <v>203</v>
      </c>
    </row>
    <row r="52" spans="1:20" ht="47.25" customHeight="1" thickBot="1" x14ac:dyDescent="0.3">
      <c r="B52" s="31"/>
      <c r="C52" s="15"/>
      <c r="D52" s="15"/>
      <c r="E52" s="38"/>
      <c r="F52" s="38"/>
      <c r="G52" s="89"/>
      <c r="H52" s="80"/>
      <c r="I52" s="90"/>
      <c r="J52" s="90"/>
      <c r="K52" s="90"/>
      <c r="L52" s="90"/>
      <c r="M52" s="90"/>
      <c r="N52" s="90"/>
      <c r="O52" s="67"/>
      <c r="P52" s="67"/>
      <c r="Q52" s="67"/>
    </row>
    <row r="53" spans="1:20" ht="14.25" thickBot="1" x14ac:dyDescent="0.3">
      <c r="B53" s="327" t="s">
        <v>120</v>
      </c>
      <c r="C53" s="329" t="s">
        <v>0</v>
      </c>
      <c r="D53" s="269" t="s">
        <v>1</v>
      </c>
      <c r="E53" s="2"/>
      <c r="F53" s="272" t="s">
        <v>121</v>
      </c>
      <c r="G53" s="277" t="s">
        <v>122</v>
      </c>
      <c r="H53" s="279" t="s">
        <v>123</v>
      </c>
      <c r="I53" s="316" t="s">
        <v>124</v>
      </c>
      <c r="J53" s="234" t="s">
        <v>435</v>
      </c>
      <c r="K53" s="234" t="s">
        <v>437</v>
      </c>
      <c r="L53" s="224" t="s">
        <v>459</v>
      </c>
      <c r="M53" s="224" t="s">
        <v>444</v>
      </c>
      <c r="N53" s="234" t="s">
        <v>443</v>
      </c>
      <c r="O53" s="318" t="s">
        <v>125</v>
      </c>
      <c r="P53" s="251"/>
      <c r="Q53" s="252"/>
    </row>
    <row r="54" spans="1:20" ht="27.75" customHeight="1" thickBot="1" x14ac:dyDescent="0.3">
      <c r="A54" s="28"/>
      <c r="B54" s="328"/>
      <c r="C54" s="330"/>
      <c r="D54" s="248"/>
      <c r="E54" s="29"/>
      <c r="F54" s="273"/>
      <c r="G54" s="278"/>
      <c r="H54" s="280"/>
      <c r="I54" s="317"/>
      <c r="J54" s="235"/>
      <c r="K54" s="235"/>
      <c r="L54" s="225"/>
      <c r="M54" s="225"/>
      <c r="N54" s="235"/>
      <c r="O54" s="150" t="s">
        <v>126</v>
      </c>
      <c r="P54" s="141" t="s">
        <v>127</v>
      </c>
      <c r="Q54" s="142" t="s">
        <v>128</v>
      </c>
      <c r="R54" s="28"/>
    </row>
    <row r="55" spans="1:20" ht="30" customHeight="1" x14ac:dyDescent="0.25">
      <c r="B55" s="274">
        <v>6</v>
      </c>
      <c r="C55" s="220" t="s">
        <v>337</v>
      </c>
      <c r="D55" s="217" t="s">
        <v>11</v>
      </c>
      <c r="E55" s="23"/>
      <c r="F55" s="286">
        <v>1</v>
      </c>
      <c r="G55" s="287" t="s">
        <v>373</v>
      </c>
      <c r="H55" s="288" t="s">
        <v>374</v>
      </c>
      <c r="I55" s="229" t="str">
        <f>'[1]Mediaciones Virtuales'!B34</f>
        <v>ND</v>
      </c>
      <c r="J55" s="296">
        <v>0.8</v>
      </c>
      <c r="K55" s="229">
        <v>0.73</v>
      </c>
      <c r="L55" s="228" t="s">
        <v>147</v>
      </c>
      <c r="M55" s="341"/>
      <c r="N55" s="290" t="s">
        <v>119</v>
      </c>
      <c r="O55" s="290" t="s">
        <v>204</v>
      </c>
      <c r="P55" s="286" t="s">
        <v>166</v>
      </c>
      <c r="Q55" s="291" t="s">
        <v>198</v>
      </c>
    </row>
    <row r="56" spans="1:20" ht="24.75" customHeight="1" x14ac:dyDescent="0.25">
      <c r="B56" s="241"/>
      <c r="C56" s="223"/>
      <c r="D56" s="214"/>
      <c r="E56" s="23"/>
      <c r="F56" s="262"/>
      <c r="G56" s="275"/>
      <c r="H56" s="263"/>
      <c r="I56" s="289"/>
      <c r="J56" s="283"/>
      <c r="K56" s="339"/>
      <c r="L56" s="229"/>
      <c r="M56" s="342"/>
      <c r="N56" s="266"/>
      <c r="O56" s="266"/>
      <c r="P56" s="262"/>
      <c r="Q56" s="285"/>
    </row>
    <row r="57" spans="1:20" ht="51" customHeight="1" x14ac:dyDescent="0.25">
      <c r="B57" s="241"/>
      <c r="C57" s="223"/>
      <c r="D57" s="214"/>
      <c r="E57" s="23"/>
      <c r="F57" s="262">
        <v>2</v>
      </c>
      <c r="G57" s="275" t="s">
        <v>205</v>
      </c>
      <c r="H57" s="263" t="s">
        <v>206</v>
      </c>
      <c r="I57" s="276">
        <f>'[1]Mediaciones Virtuales'!B69</f>
        <v>2.2222222222222223E-2</v>
      </c>
      <c r="J57" s="340">
        <v>0.02</v>
      </c>
      <c r="K57" s="340">
        <v>0.04</v>
      </c>
      <c r="L57" s="226"/>
      <c r="M57" s="298" t="s">
        <v>469</v>
      </c>
      <c r="N57" s="290" t="s">
        <v>119</v>
      </c>
      <c r="O57" s="266" t="s">
        <v>375</v>
      </c>
      <c r="P57" s="262" t="s">
        <v>376</v>
      </c>
      <c r="Q57" s="285" t="s">
        <v>207</v>
      </c>
    </row>
    <row r="58" spans="1:20" ht="15.75" customHeight="1" x14ac:dyDescent="0.25">
      <c r="B58" s="241"/>
      <c r="C58" s="223"/>
      <c r="D58" s="214"/>
      <c r="E58" s="23"/>
      <c r="F58" s="262"/>
      <c r="G58" s="275"/>
      <c r="H58" s="263"/>
      <c r="I58" s="276"/>
      <c r="J58" s="340"/>
      <c r="K58" s="340"/>
      <c r="L58" s="227"/>
      <c r="M58" s="299"/>
      <c r="N58" s="266"/>
      <c r="O58" s="266"/>
      <c r="P58" s="262"/>
      <c r="Q58" s="285"/>
    </row>
    <row r="59" spans="1:20" ht="67.5" x14ac:dyDescent="0.25">
      <c r="B59" s="241"/>
      <c r="C59" s="223"/>
      <c r="D59" s="214"/>
      <c r="E59" s="23"/>
      <c r="F59" s="101">
        <v>3</v>
      </c>
      <c r="G59" s="106" t="s">
        <v>377</v>
      </c>
      <c r="H59" s="105" t="s">
        <v>471</v>
      </c>
      <c r="I59" s="91" t="str">
        <f>'[1]Mediaciones Virtuales'!B104</f>
        <v>ND</v>
      </c>
      <c r="J59" s="91">
        <v>0.96</v>
      </c>
      <c r="K59" s="91"/>
      <c r="L59" s="211">
        <v>8</v>
      </c>
      <c r="M59" s="300"/>
      <c r="N59" s="154"/>
      <c r="O59" s="100" t="s">
        <v>378</v>
      </c>
      <c r="P59" s="101" t="s">
        <v>208</v>
      </c>
      <c r="Q59" s="107" t="s">
        <v>379</v>
      </c>
    </row>
    <row r="60" spans="1:20" ht="174.75" customHeight="1" x14ac:dyDescent="0.25">
      <c r="B60" s="241"/>
      <c r="C60" s="223"/>
      <c r="D60" s="214"/>
      <c r="E60" s="23"/>
      <c r="F60" s="101">
        <v>4</v>
      </c>
      <c r="G60" s="106" t="s">
        <v>209</v>
      </c>
      <c r="H60" s="105" t="s">
        <v>210</v>
      </c>
      <c r="I60" s="91">
        <f>'[1]Mediaciones Virtuales'!B139</f>
        <v>0.68253968253968256</v>
      </c>
      <c r="J60" s="91">
        <v>1</v>
      </c>
      <c r="K60" s="91">
        <v>0.87</v>
      </c>
      <c r="L60" s="91">
        <f>+[2]General!$L$78</f>
        <v>0.66</v>
      </c>
      <c r="M60" s="91"/>
      <c r="N60" s="154" t="s">
        <v>119</v>
      </c>
      <c r="O60" s="100" t="s">
        <v>380</v>
      </c>
      <c r="P60" s="101" t="s">
        <v>381</v>
      </c>
      <c r="Q60" s="107" t="s">
        <v>272</v>
      </c>
    </row>
    <row r="61" spans="1:20" ht="50.25" customHeight="1" x14ac:dyDescent="0.25">
      <c r="B61" s="241"/>
      <c r="C61" s="223"/>
      <c r="D61" s="214"/>
      <c r="E61" s="23"/>
      <c r="F61" s="101">
        <v>5</v>
      </c>
      <c r="G61" s="106" t="s">
        <v>211</v>
      </c>
      <c r="H61" s="106" t="s">
        <v>382</v>
      </c>
      <c r="I61" s="104" t="str">
        <f>'[1]Mediaciones Virtuales'!B173</f>
        <v>Desarrollo</v>
      </c>
      <c r="J61" s="104" t="s">
        <v>441</v>
      </c>
      <c r="K61" s="104" t="s">
        <v>441</v>
      </c>
      <c r="L61" s="210" t="s">
        <v>441</v>
      </c>
      <c r="M61" s="104"/>
      <c r="N61" s="154"/>
      <c r="O61" s="100" t="s">
        <v>212</v>
      </c>
      <c r="P61" s="101" t="s">
        <v>213</v>
      </c>
      <c r="Q61" s="107" t="s">
        <v>214</v>
      </c>
    </row>
    <row r="62" spans="1:20" ht="81" customHeight="1" x14ac:dyDescent="0.25">
      <c r="B62" s="241"/>
      <c r="C62" s="223"/>
      <c r="D62" s="214"/>
      <c r="E62" s="23"/>
      <c r="F62" s="101">
        <v>6</v>
      </c>
      <c r="G62" s="106" t="s">
        <v>383</v>
      </c>
      <c r="H62" s="106" t="s">
        <v>384</v>
      </c>
      <c r="I62" s="104" t="str">
        <f>'[1]Mediaciones Virtuales'!B208</f>
        <v xml:space="preserve">Inicial </v>
      </c>
      <c r="J62" s="104" t="s">
        <v>442</v>
      </c>
      <c r="K62" s="104" t="s">
        <v>441</v>
      </c>
      <c r="L62" s="210" t="s">
        <v>441</v>
      </c>
      <c r="M62" s="104"/>
      <c r="N62" s="154"/>
      <c r="O62" s="100" t="s">
        <v>212</v>
      </c>
      <c r="P62" s="101" t="s">
        <v>213</v>
      </c>
      <c r="Q62" s="107" t="s">
        <v>214</v>
      </c>
    </row>
    <row r="63" spans="1:20" ht="32.25" customHeight="1" thickBot="1" x14ac:dyDescent="0.3">
      <c r="B63" s="31"/>
      <c r="C63" s="15"/>
      <c r="D63" s="15"/>
      <c r="E63" s="38"/>
      <c r="F63" s="38"/>
      <c r="G63" s="89"/>
      <c r="H63" s="89"/>
      <c r="I63" s="127"/>
      <c r="J63" s="127"/>
      <c r="K63" s="127"/>
      <c r="L63" s="127"/>
      <c r="M63" s="127"/>
      <c r="N63" s="127"/>
      <c r="O63" s="39"/>
      <c r="P63" s="38"/>
      <c r="Q63" s="38"/>
    </row>
    <row r="64" spans="1:20" ht="81" customHeight="1" x14ac:dyDescent="0.25">
      <c r="B64" s="311" t="s">
        <v>120</v>
      </c>
      <c r="C64" s="312" t="s">
        <v>0</v>
      </c>
      <c r="D64" s="214" t="s">
        <v>1</v>
      </c>
      <c r="E64" s="343"/>
      <c r="F64" s="272" t="s">
        <v>121</v>
      </c>
      <c r="G64" s="277" t="s">
        <v>122</v>
      </c>
      <c r="H64" s="279" t="s">
        <v>123</v>
      </c>
      <c r="I64" s="279" t="s">
        <v>124</v>
      </c>
      <c r="J64" s="234" t="s">
        <v>435</v>
      </c>
      <c r="K64" s="234" t="s">
        <v>437</v>
      </c>
      <c r="L64" s="224" t="s">
        <v>459</v>
      </c>
      <c r="M64" s="224" t="s">
        <v>444</v>
      </c>
      <c r="N64" s="234" t="s">
        <v>443</v>
      </c>
      <c r="O64" s="267" t="s">
        <v>125</v>
      </c>
      <c r="P64" s="267"/>
      <c r="Q64" s="292"/>
      <c r="R64" s="128"/>
    </row>
    <row r="65" spans="1:21" ht="15.75" customHeight="1" thickBot="1" x14ac:dyDescent="0.3">
      <c r="A65" s="28"/>
      <c r="B65" s="311"/>
      <c r="C65" s="312"/>
      <c r="D65" s="214"/>
      <c r="E65" s="344"/>
      <c r="F65" s="273"/>
      <c r="G65" s="278"/>
      <c r="H65" s="280"/>
      <c r="I65" s="280"/>
      <c r="J65" s="235"/>
      <c r="K65" s="235"/>
      <c r="L65" s="225"/>
      <c r="M65" s="225"/>
      <c r="N65" s="235"/>
      <c r="O65" s="151" t="s">
        <v>126</v>
      </c>
      <c r="P65" s="110" t="s">
        <v>127</v>
      </c>
      <c r="Q65" s="152" t="s">
        <v>128</v>
      </c>
      <c r="R65" s="28"/>
      <c r="S65" s="28"/>
      <c r="T65" s="28"/>
      <c r="U65" s="28"/>
    </row>
    <row r="66" spans="1:21" ht="29.25" x14ac:dyDescent="0.25">
      <c r="B66" s="310">
        <v>7</v>
      </c>
      <c r="C66" s="257" t="s">
        <v>385</v>
      </c>
      <c r="D66" s="246" t="s">
        <v>12</v>
      </c>
      <c r="E66" s="29"/>
      <c r="F66" s="97">
        <v>1</v>
      </c>
      <c r="G66" s="130" t="s">
        <v>215</v>
      </c>
      <c r="H66" s="130" t="s">
        <v>433</v>
      </c>
      <c r="I66" s="131">
        <f>[1]Infraestructura!B34</f>
        <v>4.906333630686887E-3</v>
      </c>
      <c r="J66" s="131">
        <v>0</v>
      </c>
      <c r="K66" s="113">
        <v>1</v>
      </c>
      <c r="L66" s="114">
        <v>1</v>
      </c>
      <c r="M66" s="113"/>
      <c r="N66" s="107" t="s">
        <v>119</v>
      </c>
      <c r="O66" s="132" t="s">
        <v>284</v>
      </c>
      <c r="P66" s="133" t="s">
        <v>283</v>
      </c>
      <c r="Q66" s="134" t="s">
        <v>198</v>
      </c>
    </row>
    <row r="67" spans="1:21" ht="54" x14ac:dyDescent="0.25">
      <c r="B67" s="254"/>
      <c r="C67" s="257"/>
      <c r="D67" s="247"/>
      <c r="E67" s="29"/>
      <c r="F67" s="68">
        <v>2</v>
      </c>
      <c r="G67" s="71" t="s">
        <v>386</v>
      </c>
      <c r="H67" s="71" t="s">
        <v>468</v>
      </c>
      <c r="I67" s="70">
        <f>[1]Infraestructura!B104</f>
        <v>0.3888888888888889</v>
      </c>
      <c r="J67" s="98">
        <v>0.5</v>
      </c>
      <c r="K67" s="98">
        <v>1</v>
      </c>
      <c r="L67" s="193">
        <v>1</v>
      </c>
      <c r="M67" s="191" t="s">
        <v>470</v>
      </c>
      <c r="N67" s="107" t="s">
        <v>119</v>
      </c>
      <c r="O67" s="51" t="s">
        <v>216</v>
      </c>
      <c r="P67" s="30" t="s">
        <v>217</v>
      </c>
      <c r="Q67" s="46" t="s">
        <v>218</v>
      </c>
    </row>
    <row r="68" spans="1:21" ht="66" customHeight="1" x14ac:dyDescent="0.25">
      <c r="B68" s="254"/>
      <c r="C68" s="257"/>
      <c r="D68" s="247"/>
      <c r="E68" s="29"/>
      <c r="F68" s="68">
        <v>3</v>
      </c>
      <c r="G68" s="71" t="s">
        <v>219</v>
      </c>
      <c r="H68" s="69" t="s">
        <v>220</v>
      </c>
      <c r="I68" s="92">
        <f>[1]Infraestructura!B139</f>
        <v>0.59230769230769231</v>
      </c>
      <c r="J68" s="92">
        <v>0.85</v>
      </c>
      <c r="K68" s="92">
        <v>0.98</v>
      </c>
      <c r="L68" s="212">
        <v>0.9</v>
      </c>
      <c r="M68" s="92"/>
      <c r="N68" s="107" t="s">
        <v>119</v>
      </c>
      <c r="O68" s="40" t="s">
        <v>221</v>
      </c>
      <c r="P68" s="30" t="s">
        <v>222</v>
      </c>
      <c r="Q68" s="46" t="s">
        <v>218</v>
      </c>
    </row>
    <row r="69" spans="1:21" ht="53.25" customHeight="1" x14ac:dyDescent="0.25">
      <c r="B69" s="254"/>
      <c r="C69" s="257"/>
      <c r="D69" s="247"/>
      <c r="E69" s="29"/>
      <c r="F69" s="68">
        <v>4</v>
      </c>
      <c r="G69" s="71" t="s">
        <v>302</v>
      </c>
      <c r="H69" s="69" t="s">
        <v>313</v>
      </c>
      <c r="I69" s="92">
        <v>1</v>
      </c>
      <c r="J69" s="92">
        <v>0.9</v>
      </c>
      <c r="K69" s="92">
        <v>0.6</v>
      </c>
      <c r="L69" s="212">
        <v>0.95</v>
      </c>
      <c r="M69" s="92"/>
      <c r="N69" s="192" t="s">
        <v>119</v>
      </c>
      <c r="O69" s="58" t="s">
        <v>306</v>
      </c>
      <c r="P69" s="59" t="s">
        <v>307</v>
      </c>
      <c r="Q69" s="60" t="s">
        <v>218</v>
      </c>
    </row>
    <row r="70" spans="1:21" ht="54" customHeight="1" x14ac:dyDescent="0.25">
      <c r="B70" s="254"/>
      <c r="C70" s="257"/>
      <c r="D70" s="247"/>
      <c r="E70" s="29"/>
      <c r="F70" s="68">
        <v>5</v>
      </c>
      <c r="G70" s="71" t="s">
        <v>308</v>
      </c>
      <c r="H70" s="69" t="s">
        <v>432</v>
      </c>
      <c r="I70" s="92">
        <v>0.48</v>
      </c>
      <c r="J70" s="92">
        <v>0.85</v>
      </c>
      <c r="K70" s="92">
        <v>0.72</v>
      </c>
      <c r="L70" s="212">
        <v>0.9</v>
      </c>
      <c r="M70" s="92"/>
      <c r="N70" s="192" t="s">
        <v>119</v>
      </c>
      <c r="O70" s="58" t="s">
        <v>309</v>
      </c>
      <c r="P70" s="59" t="s">
        <v>310</v>
      </c>
      <c r="Q70" s="60" t="s">
        <v>218</v>
      </c>
    </row>
    <row r="71" spans="1:21" ht="87" customHeight="1" x14ac:dyDescent="0.25">
      <c r="B71" s="254"/>
      <c r="C71" s="257"/>
      <c r="D71" s="247"/>
      <c r="E71" s="29"/>
      <c r="F71" s="68">
        <v>6</v>
      </c>
      <c r="G71" s="69" t="s">
        <v>223</v>
      </c>
      <c r="H71" s="71" t="s">
        <v>303</v>
      </c>
      <c r="I71" s="91" t="s">
        <v>147</v>
      </c>
      <c r="J71" s="91">
        <v>0.5</v>
      </c>
      <c r="K71" s="91">
        <v>0.5</v>
      </c>
      <c r="L71" s="194">
        <f>+[2]General!$L$88</f>
        <v>0.8</v>
      </c>
      <c r="M71" s="91"/>
      <c r="N71" s="170" t="s">
        <v>119</v>
      </c>
      <c r="O71" s="40" t="s">
        <v>204</v>
      </c>
      <c r="P71" s="30" t="s">
        <v>224</v>
      </c>
      <c r="Q71" s="46" t="s">
        <v>198</v>
      </c>
    </row>
    <row r="72" spans="1:21" ht="51.75" customHeight="1" x14ac:dyDescent="0.25">
      <c r="B72" s="254"/>
      <c r="C72" s="257"/>
      <c r="D72" s="247"/>
      <c r="E72" s="29"/>
      <c r="F72" s="262">
        <v>7</v>
      </c>
      <c r="G72" s="275" t="s">
        <v>387</v>
      </c>
      <c r="H72" s="263" t="s">
        <v>225</v>
      </c>
      <c r="I72" s="283" t="s">
        <v>147</v>
      </c>
      <c r="J72" s="293">
        <v>0</v>
      </c>
      <c r="K72" s="295">
        <v>0.12</v>
      </c>
      <c r="L72" s="232">
        <v>1</v>
      </c>
      <c r="M72" s="293"/>
      <c r="N72" s="297" t="s">
        <v>119</v>
      </c>
      <c r="O72" s="266" t="s">
        <v>388</v>
      </c>
      <c r="P72" s="236" t="s">
        <v>389</v>
      </c>
      <c r="Q72" s="237" t="s">
        <v>288</v>
      </c>
    </row>
    <row r="73" spans="1:21" ht="66" customHeight="1" thickBot="1" x14ac:dyDescent="0.3">
      <c r="B73" s="255"/>
      <c r="C73" s="258"/>
      <c r="D73" s="248"/>
      <c r="E73" s="29"/>
      <c r="F73" s="262"/>
      <c r="G73" s="275"/>
      <c r="H73" s="263"/>
      <c r="I73" s="284"/>
      <c r="J73" s="294"/>
      <c r="K73" s="296"/>
      <c r="L73" s="233"/>
      <c r="M73" s="294"/>
      <c r="N73" s="291"/>
      <c r="O73" s="266"/>
      <c r="P73" s="236"/>
      <c r="Q73" s="237"/>
    </row>
    <row r="74" spans="1:21" ht="39.75" customHeight="1" thickBot="1" x14ac:dyDescent="0.3">
      <c r="B74" s="31"/>
      <c r="C74" s="15"/>
      <c r="D74" s="15"/>
      <c r="E74" s="38"/>
      <c r="F74" s="38"/>
      <c r="G74" s="89"/>
      <c r="H74" s="89"/>
      <c r="I74" s="127"/>
      <c r="J74" s="135"/>
      <c r="K74" s="135"/>
      <c r="L74" s="135"/>
      <c r="M74" s="135"/>
      <c r="N74" s="135"/>
      <c r="O74" s="39"/>
      <c r="P74" s="136"/>
      <c r="Q74" s="136"/>
    </row>
    <row r="75" spans="1:21" ht="66" customHeight="1" x14ac:dyDescent="0.25">
      <c r="B75" s="311" t="s">
        <v>120</v>
      </c>
      <c r="C75" s="312" t="s">
        <v>0</v>
      </c>
      <c r="D75" s="214" t="s">
        <v>1</v>
      </c>
      <c r="E75" s="343"/>
      <c r="F75" s="272" t="s">
        <v>121</v>
      </c>
      <c r="G75" s="277" t="s">
        <v>122</v>
      </c>
      <c r="H75" s="279" t="s">
        <v>123</v>
      </c>
      <c r="I75" s="279" t="s">
        <v>124</v>
      </c>
      <c r="J75" s="234" t="s">
        <v>435</v>
      </c>
      <c r="K75" s="234" t="s">
        <v>437</v>
      </c>
      <c r="L75" s="224" t="s">
        <v>459</v>
      </c>
      <c r="M75" s="224" t="s">
        <v>444</v>
      </c>
      <c r="N75" s="234" t="s">
        <v>443</v>
      </c>
      <c r="O75" s="267" t="s">
        <v>125</v>
      </c>
      <c r="P75" s="267"/>
      <c r="Q75" s="292"/>
    </row>
    <row r="76" spans="1:21" ht="14.25" thickBot="1" x14ac:dyDescent="0.3">
      <c r="A76" s="28"/>
      <c r="B76" s="311"/>
      <c r="C76" s="312"/>
      <c r="D76" s="214"/>
      <c r="E76" s="344"/>
      <c r="F76" s="273"/>
      <c r="G76" s="278"/>
      <c r="H76" s="280"/>
      <c r="I76" s="280"/>
      <c r="J76" s="235"/>
      <c r="K76" s="235"/>
      <c r="L76" s="225"/>
      <c r="M76" s="225"/>
      <c r="N76" s="235"/>
      <c r="O76" s="151" t="s">
        <v>126</v>
      </c>
      <c r="P76" s="110" t="s">
        <v>127</v>
      </c>
      <c r="Q76" s="152" t="s">
        <v>128</v>
      </c>
      <c r="R76" s="28"/>
    </row>
    <row r="77" spans="1:21" ht="54.75" customHeight="1" x14ac:dyDescent="0.25">
      <c r="B77" s="301">
        <v>8</v>
      </c>
      <c r="C77" s="304" t="s">
        <v>13</v>
      </c>
      <c r="D77" s="307" t="s">
        <v>14</v>
      </c>
      <c r="E77" s="32"/>
      <c r="F77" s="97">
        <v>1</v>
      </c>
      <c r="G77" s="130" t="s">
        <v>226</v>
      </c>
      <c r="H77" s="130" t="s">
        <v>227</v>
      </c>
      <c r="I77" s="113">
        <f>[1]Suficiencia!B35</f>
        <v>0.76666666666666672</v>
      </c>
      <c r="J77" s="113">
        <v>0.77</v>
      </c>
      <c r="K77" s="113">
        <v>0.96</v>
      </c>
      <c r="L77" s="208">
        <f>+[2]General!$L$92</f>
        <v>1</v>
      </c>
      <c r="M77" s="113"/>
      <c r="N77" s="134" t="s">
        <v>119</v>
      </c>
      <c r="O77" s="132" t="s">
        <v>228</v>
      </c>
      <c r="P77" s="133" t="s">
        <v>229</v>
      </c>
      <c r="Q77" s="134" t="s">
        <v>230</v>
      </c>
    </row>
    <row r="78" spans="1:21" ht="40.5" x14ac:dyDescent="0.25">
      <c r="B78" s="302"/>
      <c r="C78" s="305"/>
      <c r="D78" s="308"/>
      <c r="E78" s="32"/>
      <c r="F78" s="68">
        <v>2</v>
      </c>
      <c r="G78" s="71" t="s">
        <v>311</v>
      </c>
      <c r="H78" s="71" t="s">
        <v>390</v>
      </c>
      <c r="I78" s="70">
        <f>[1]Suficiencia!B70</f>
        <v>0.51428571428571423</v>
      </c>
      <c r="J78" s="98">
        <v>0.5</v>
      </c>
      <c r="K78" s="98">
        <v>0.83</v>
      </c>
      <c r="L78" s="196">
        <f>+[2]General!$L$93</f>
        <v>1</v>
      </c>
      <c r="M78" s="98"/>
      <c r="N78" s="134" t="s">
        <v>119</v>
      </c>
      <c r="O78" s="40" t="s">
        <v>231</v>
      </c>
      <c r="P78" s="34" t="s">
        <v>232</v>
      </c>
      <c r="Q78" s="46" t="s">
        <v>233</v>
      </c>
    </row>
    <row r="79" spans="1:21" ht="39.75" customHeight="1" x14ac:dyDescent="0.25">
      <c r="B79" s="302"/>
      <c r="C79" s="305"/>
      <c r="D79" s="308"/>
      <c r="E79" s="32"/>
      <c r="F79" s="262">
        <v>3</v>
      </c>
      <c r="G79" s="263" t="s">
        <v>391</v>
      </c>
      <c r="H79" s="263" t="s">
        <v>392</v>
      </c>
      <c r="I79" s="264">
        <f>[1]Suficiencia!B105</f>
        <v>7.8333333333333338E-2</v>
      </c>
      <c r="J79" s="345">
        <v>0.1724</v>
      </c>
      <c r="K79" s="345">
        <v>0.22</v>
      </c>
      <c r="L79" s="232">
        <v>0.25</v>
      </c>
      <c r="M79" s="351"/>
      <c r="N79" s="346" t="s">
        <v>119</v>
      </c>
      <c r="O79" s="266" t="s">
        <v>234</v>
      </c>
      <c r="P79" s="262" t="s">
        <v>235</v>
      </c>
      <c r="Q79" s="237" t="s">
        <v>236</v>
      </c>
    </row>
    <row r="80" spans="1:21" ht="15.75" customHeight="1" x14ac:dyDescent="0.25">
      <c r="B80" s="302"/>
      <c r="C80" s="305"/>
      <c r="D80" s="308"/>
      <c r="E80" s="32"/>
      <c r="F80" s="262"/>
      <c r="G80" s="263"/>
      <c r="H80" s="263"/>
      <c r="I80" s="265"/>
      <c r="J80" s="229"/>
      <c r="K80" s="229"/>
      <c r="L80" s="233"/>
      <c r="M80" s="342"/>
      <c r="N80" s="347"/>
      <c r="O80" s="266"/>
      <c r="P80" s="262"/>
      <c r="Q80" s="237"/>
    </row>
    <row r="81" spans="1:24" ht="156" customHeight="1" x14ac:dyDescent="0.25">
      <c r="B81" s="302"/>
      <c r="C81" s="305"/>
      <c r="D81" s="308"/>
      <c r="E81" s="32"/>
      <c r="F81" s="68">
        <v>4</v>
      </c>
      <c r="G81" s="69" t="s">
        <v>393</v>
      </c>
      <c r="H81" s="71" t="s">
        <v>237</v>
      </c>
      <c r="I81" s="83">
        <v>0.4</v>
      </c>
      <c r="J81" s="83">
        <v>0.70369999999999999</v>
      </c>
      <c r="K81" s="83">
        <v>1</v>
      </c>
      <c r="L81" s="196">
        <f>+[2]General!$L$96</f>
        <v>0.63</v>
      </c>
      <c r="M81" s="83"/>
      <c r="N81" s="188" t="s">
        <v>119</v>
      </c>
      <c r="O81" s="40" t="s">
        <v>238</v>
      </c>
      <c r="P81" s="34" t="s">
        <v>239</v>
      </c>
      <c r="Q81" s="46" t="s">
        <v>218</v>
      </c>
    </row>
    <row r="82" spans="1:24" ht="153.75" customHeight="1" thickBot="1" x14ac:dyDescent="0.3">
      <c r="B82" s="303"/>
      <c r="C82" s="306"/>
      <c r="D82" s="309"/>
      <c r="E82" s="32"/>
      <c r="F82" s="68">
        <v>5</v>
      </c>
      <c r="G82" s="69" t="s">
        <v>240</v>
      </c>
      <c r="H82" s="71" t="s">
        <v>241</v>
      </c>
      <c r="I82" s="83">
        <v>0.25</v>
      </c>
      <c r="J82" s="83">
        <v>0</v>
      </c>
      <c r="K82" s="83">
        <v>0.8</v>
      </c>
      <c r="L82" s="196">
        <f>+[2]General!$L$97</f>
        <v>1</v>
      </c>
      <c r="M82" s="83"/>
      <c r="N82" s="134" t="s">
        <v>119</v>
      </c>
      <c r="O82" s="40" t="s">
        <v>238</v>
      </c>
      <c r="P82" s="34" t="s">
        <v>239</v>
      </c>
      <c r="Q82" s="46" t="s">
        <v>218</v>
      </c>
    </row>
    <row r="83" spans="1:24" ht="47.25" customHeight="1" thickBot="1" x14ac:dyDescent="0.3">
      <c r="B83" s="31"/>
      <c r="C83" s="15"/>
      <c r="D83" s="15"/>
      <c r="E83" s="126"/>
      <c r="F83" s="38"/>
      <c r="G83" s="89"/>
      <c r="H83" s="89"/>
      <c r="I83" s="137"/>
      <c r="J83" s="137"/>
      <c r="K83" s="137"/>
      <c r="L83" s="137"/>
      <c r="M83" s="137"/>
      <c r="N83" s="137"/>
      <c r="O83" s="39"/>
      <c r="P83" s="38"/>
      <c r="Q83" s="136"/>
    </row>
    <row r="84" spans="1:24" ht="14.25" thickBot="1" x14ac:dyDescent="0.3">
      <c r="B84" s="253" t="s">
        <v>120</v>
      </c>
      <c r="C84" s="267" t="s">
        <v>0</v>
      </c>
      <c r="D84" s="269" t="s">
        <v>1</v>
      </c>
      <c r="E84" s="2"/>
      <c r="F84" s="272" t="s">
        <v>121</v>
      </c>
      <c r="G84" s="277" t="s">
        <v>122</v>
      </c>
      <c r="H84" s="279" t="s">
        <v>123</v>
      </c>
      <c r="I84" s="316" t="s">
        <v>124</v>
      </c>
      <c r="J84" s="234" t="s">
        <v>435</v>
      </c>
      <c r="K84" s="234" t="s">
        <v>437</v>
      </c>
      <c r="L84" s="224" t="s">
        <v>459</v>
      </c>
      <c r="M84" s="224" t="s">
        <v>444</v>
      </c>
      <c r="N84" s="234" t="s">
        <v>443</v>
      </c>
      <c r="O84" s="318" t="s">
        <v>125</v>
      </c>
      <c r="P84" s="251"/>
      <c r="Q84" s="252"/>
    </row>
    <row r="85" spans="1:24" ht="38.25" customHeight="1" thickBot="1" x14ac:dyDescent="0.3">
      <c r="A85" s="28"/>
      <c r="B85" s="255"/>
      <c r="C85" s="268"/>
      <c r="D85" s="248"/>
      <c r="E85" s="29"/>
      <c r="F85" s="273"/>
      <c r="G85" s="278"/>
      <c r="H85" s="280"/>
      <c r="I85" s="317"/>
      <c r="J85" s="235"/>
      <c r="K85" s="235"/>
      <c r="L85" s="225"/>
      <c r="M85" s="225"/>
      <c r="N85" s="235"/>
      <c r="O85" s="150" t="s">
        <v>126</v>
      </c>
      <c r="P85" s="141" t="s">
        <v>127</v>
      </c>
      <c r="Q85" s="142" t="s">
        <v>128</v>
      </c>
      <c r="R85" s="28"/>
    </row>
    <row r="86" spans="1:24" ht="58.5" customHeight="1" x14ac:dyDescent="0.25">
      <c r="B86" s="301">
        <v>9</v>
      </c>
      <c r="C86" s="319" t="s">
        <v>15</v>
      </c>
      <c r="D86" s="269" t="s">
        <v>16</v>
      </c>
      <c r="E86" s="32"/>
      <c r="F86" s="153">
        <v>1</v>
      </c>
      <c r="G86" s="181" t="s">
        <v>394</v>
      </c>
      <c r="H86" s="180" t="s">
        <v>242</v>
      </c>
      <c r="I86" s="149">
        <f>'[1]Ambiente Laboral'!B34</f>
        <v>0.91249999999999998</v>
      </c>
      <c r="J86" s="149">
        <v>0.88</v>
      </c>
      <c r="K86" s="149">
        <v>0.85</v>
      </c>
      <c r="L86" s="198">
        <f>+[2]General!$L$101</f>
        <v>0.86</v>
      </c>
      <c r="M86" s="149"/>
      <c r="N86" s="190" t="s">
        <v>119</v>
      </c>
      <c r="O86" s="182" t="s">
        <v>243</v>
      </c>
      <c r="P86" s="183" t="s">
        <v>185</v>
      </c>
      <c r="Q86" s="134" t="s">
        <v>244</v>
      </c>
      <c r="R86" s="168"/>
    </row>
    <row r="87" spans="1:24" ht="57" customHeight="1" x14ac:dyDescent="0.25">
      <c r="B87" s="302"/>
      <c r="C87" s="320"/>
      <c r="D87" s="247"/>
      <c r="E87" s="32"/>
      <c r="F87" s="23">
        <v>2</v>
      </c>
      <c r="G87" s="173" t="s">
        <v>245</v>
      </c>
      <c r="H87" s="176" t="s">
        <v>246</v>
      </c>
      <c r="I87" s="83">
        <f>'[1]Ambiente Laboral'!B69</f>
        <v>0.86</v>
      </c>
      <c r="J87" s="83">
        <v>0.79</v>
      </c>
      <c r="K87" s="83">
        <v>0.86</v>
      </c>
      <c r="L87" s="199">
        <f>+[2]General!$L$102</f>
        <v>0.86899999999999999</v>
      </c>
      <c r="M87" s="83"/>
      <c r="N87" s="170" t="s">
        <v>119</v>
      </c>
      <c r="O87" s="175" t="s">
        <v>247</v>
      </c>
      <c r="P87" s="170" t="s">
        <v>248</v>
      </c>
      <c r="Q87" s="171" t="s">
        <v>198</v>
      </c>
    </row>
    <row r="88" spans="1:24" ht="57" customHeight="1" x14ac:dyDescent="0.25">
      <c r="B88" s="302"/>
      <c r="C88" s="320"/>
      <c r="D88" s="247"/>
      <c r="E88" s="32"/>
      <c r="F88" s="23">
        <v>3</v>
      </c>
      <c r="G88" s="173" t="s">
        <v>395</v>
      </c>
      <c r="H88" s="176" t="s">
        <v>396</v>
      </c>
      <c r="I88" s="83">
        <f>'[1]Ambiente Laboral'!B102</f>
        <v>0.93</v>
      </c>
      <c r="J88" s="83">
        <v>0.80600000000000005</v>
      </c>
      <c r="K88" s="83">
        <v>0.77</v>
      </c>
      <c r="L88" s="199">
        <f>+[2]General!$L$103</f>
        <v>0.85</v>
      </c>
      <c r="M88" s="83"/>
      <c r="N88" s="175" t="s">
        <v>119</v>
      </c>
      <c r="O88" s="175" t="s">
        <v>249</v>
      </c>
      <c r="P88" s="170" t="s">
        <v>250</v>
      </c>
      <c r="Q88" s="171" t="s">
        <v>186</v>
      </c>
    </row>
    <row r="89" spans="1:24" x14ac:dyDescent="0.25">
      <c r="B89" s="302"/>
      <c r="C89" s="320"/>
      <c r="D89" s="247"/>
      <c r="E89" s="32"/>
      <c r="F89" s="23"/>
      <c r="G89" s="173"/>
      <c r="H89" s="176"/>
      <c r="I89" s="121"/>
      <c r="J89" s="121"/>
      <c r="K89" s="121"/>
      <c r="L89" s="121"/>
      <c r="M89" s="121"/>
      <c r="N89" s="121"/>
      <c r="O89" s="322" t="s">
        <v>251</v>
      </c>
      <c r="P89" s="322"/>
      <c r="Q89" s="322"/>
    </row>
    <row r="90" spans="1:24" ht="81" customHeight="1" x14ac:dyDescent="0.25">
      <c r="B90" s="302"/>
      <c r="C90" s="320"/>
      <c r="D90" s="247"/>
      <c r="E90" s="32"/>
      <c r="F90" s="23">
        <v>4</v>
      </c>
      <c r="G90" s="173" t="s">
        <v>397</v>
      </c>
      <c r="H90" s="176" t="s">
        <v>398</v>
      </c>
      <c r="I90" s="92">
        <v>0.1</v>
      </c>
      <c r="J90" s="92">
        <v>0</v>
      </c>
      <c r="K90" s="92">
        <v>0.25</v>
      </c>
      <c r="L90" s="212">
        <v>0</v>
      </c>
      <c r="M90" s="92"/>
      <c r="N90" s="175"/>
      <c r="O90" s="175" t="s">
        <v>252</v>
      </c>
      <c r="P90" s="172" t="s">
        <v>399</v>
      </c>
      <c r="Q90" s="179" t="s">
        <v>253</v>
      </c>
    </row>
    <row r="91" spans="1:24" ht="76.5" customHeight="1" thickBot="1" x14ac:dyDescent="0.3">
      <c r="B91" s="303"/>
      <c r="C91" s="321"/>
      <c r="D91" s="248"/>
      <c r="E91" s="32"/>
      <c r="F91" s="23">
        <v>5</v>
      </c>
      <c r="G91" s="173" t="s">
        <v>312</v>
      </c>
      <c r="H91" s="176" t="s">
        <v>254</v>
      </c>
      <c r="I91" s="93" t="str">
        <f>'[1]Ambiente Laboral'!B170</f>
        <v xml:space="preserve">Acutalmente no se cuenta con avance en el rediseño </v>
      </c>
      <c r="J91" s="92">
        <v>0.75</v>
      </c>
      <c r="K91" s="92">
        <v>0.75</v>
      </c>
      <c r="L91" s="212">
        <f>+[2]General!$L$105</f>
        <v>0.5</v>
      </c>
      <c r="M91" s="92"/>
      <c r="N91" s="171" t="s">
        <v>119</v>
      </c>
      <c r="O91" s="175" t="s">
        <v>255</v>
      </c>
      <c r="P91" s="170" t="s">
        <v>164</v>
      </c>
      <c r="Q91" s="171" t="s">
        <v>132</v>
      </c>
    </row>
    <row r="92" spans="1:24" ht="30.75" customHeight="1" thickBot="1" x14ac:dyDescent="0.3">
      <c r="B92" s="31"/>
      <c r="C92" s="15"/>
      <c r="D92" s="15"/>
      <c r="E92" s="126"/>
      <c r="F92" s="38"/>
      <c r="G92" s="89"/>
      <c r="H92" s="89"/>
      <c r="I92" s="138"/>
      <c r="J92" s="139"/>
      <c r="K92" s="138"/>
      <c r="L92" s="138"/>
      <c r="M92" s="138"/>
      <c r="N92" s="138"/>
      <c r="O92" s="39"/>
      <c r="P92" s="136"/>
      <c r="Q92" s="136"/>
    </row>
    <row r="93" spans="1:24" ht="48.75" customHeight="1" thickBot="1" x14ac:dyDescent="0.3">
      <c r="B93" s="253" t="s">
        <v>120</v>
      </c>
      <c r="C93" s="267" t="s">
        <v>0</v>
      </c>
      <c r="D93" s="269" t="s">
        <v>1</v>
      </c>
      <c r="E93" s="2"/>
      <c r="F93" s="272" t="s">
        <v>121</v>
      </c>
      <c r="G93" s="277" t="s">
        <v>122</v>
      </c>
      <c r="H93" s="279" t="s">
        <v>123</v>
      </c>
      <c r="I93" s="316" t="s">
        <v>124</v>
      </c>
      <c r="J93" s="234" t="s">
        <v>435</v>
      </c>
      <c r="K93" s="234" t="s">
        <v>437</v>
      </c>
      <c r="L93" s="224" t="s">
        <v>459</v>
      </c>
      <c r="M93" s="224" t="s">
        <v>444</v>
      </c>
      <c r="N93" s="234" t="s">
        <v>443</v>
      </c>
      <c r="O93" s="318" t="s">
        <v>125</v>
      </c>
      <c r="P93" s="251"/>
      <c r="Q93" s="252"/>
      <c r="R93" s="128"/>
    </row>
    <row r="94" spans="1:24" ht="14.25" thickBot="1" x14ac:dyDescent="0.3">
      <c r="A94" s="28"/>
      <c r="B94" s="255"/>
      <c r="C94" s="268"/>
      <c r="D94" s="248"/>
      <c r="E94" s="29"/>
      <c r="F94" s="273"/>
      <c r="G94" s="348"/>
      <c r="H94" s="349"/>
      <c r="I94" s="350"/>
      <c r="J94" s="215"/>
      <c r="K94" s="215"/>
      <c r="L94" s="216"/>
      <c r="M94" s="216"/>
      <c r="N94" s="215"/>
      <c r="O94" s="186" t="s">
        <v>126</v>
      </c>
      <c r="P94" s="169" t="s">
        <v>127</v>
      </c>
      <c r="Q94" s="187" t="s">
        <v>128</v>
      </c>
      <c r="R94" s="28"/>
      <c r="S94" s="28"/>
      <c r="T94" s="28"/>
      <c r="U94" s="28"/>
      <c r="V94" s="28"/>
      <c r="W94" s="28"/>
      <c r="X94" s="28"/>
    </row>
    <row r="95" spans="1:24" ht="60.75" customHeight="1" x14ac:dyDescent="0.25">
      <c r="B95" s="301">
        <v>10</v>
      </c>
      <c r="C95" s="313" t="s">
        <v>17</v>
      </c>
      <c r="D95" s="314" t="s">
        <v>18</v>
      </c>
      <c r="E95" s="32"/>
      <c r="F95" s="153">
        <v>1</v>
      </c>
      <c r="G95" s="176" t="s">
        <v>256</v>
      </c>
      <c r="H95" s="173" t="s">
        <v>257</v>
      </c>
      <c r="I95" s="174">
        <v>0.8</v>
      </c>
      <c r="J95" s="174">
        <v>0.85</v>
      </c>
      <c r="K95" s="174">
        <v>0.79200000000000004</v>
      </c>
      <c r="L95" s="115">
        <v>0.85</v>
      </c>
      <c r="M95" s="174"/>
      <c r="N95" s="172" t="s">
        <v>119</v>
      </c>
      <c r="O95" s="175" t="s">
        <v>238</v>
      </c>
      <c r="P95" s="172" t="s">
        <v>258</v>
      </c>
      <c r="Q95" s="171" t="s">
        <v>218</v>
      </c>
    </row>
    <row r="96" spans="1:24" ht="59.25" customHeight="1" x14ac:dyDescent="0.25">
      <c r="B96" s="302"/>
      <c r="C96" s="222"/>
      <c r="D96" s="315"/>
      <c r="E96" s="32"/>
      <c r="F96" s="23">
        <v>2</v>
      </c>
      <c r="G96" s="176" t="s">
        <v>259</v>
      </c>
      <c r="H96" s="176" t="s">
        <v>400</v>
      </c>
      <c r="I96" s="178" t="str">
        <f>[1]Institucionalidad!B71</f>
        <v>ND</v>
      </c>
      <c r="J96" s="178">
        <v>0</v>
      </c>
      <c r="K96" s="177">
        <v>0.9</v>
      </c>
      <c r="L96" s="196">
        <v>1</v>
      </c>
      <c r="M96" s="177"/>
      <c r="N96" s="171"/>
      <c r="O96" s="175" t="s">
        <v>204</v>
      </c>
      <c r="P96" s="172" t="s">
        <v>273</v>
      </c>
      <c r="Q96" s="171">
        <v>0.9</v>
      </c>
    </row>
    <row r="97" spans="2:19" ht="60.75" customHeight="1" x14ac:dyDescent="0.25">
      <c r="B97" s="310"/>
      <c r="C97" s="243"/>
      <c r="D97" s="246"/>
      <c r="E97" s="32"/>
      <c r="F97" s="23">
        <v>3</v>
      </c>
      <c r="G97" s="176" t="s">
        <v>260</v>
      </c>
      <c r="H97" s="77" t="s">
        <v>465</v>
      </c>
      <c r="I97" s="94">
        <f>[1]Institucionalidad!B103</f>
        <v>38.4</v>
      </c>
      <c r="J97" s="94">
        <v>57.8</v>
      </c>
      <c r="K97" s="94">
        <v>50.6</v>
      </c>
      <c r="L97" s="213">
        <v>0.2</v>
      </c>
      <c r="M97" s="94"/>
      <c r="N97" s="175"/>
      <c r="O97" s="175" t="s">
        <v>231</v>
      </c>
      <c r="P97" s="170" t="s">
        <v>466</v>
      </c>
      <c r="Q97" s="171" t="s">
        <v>467</v>
      </c>
    </row>
    <row r="98" spans="2:19" x14ac:dyDescent="0.25">
      <c r="C98" s="41"/>
      <c r="D98" s="32"/>
      <c r="E98" s="32"/>
      <c r="F98" s="32"/>
      <c r="G98" s="74"/>
      <c r="H98" s="76"/>
      <c r="I98" s="95"/>
      <c r="J98" s="95"/>
      <c r="K98" s="95"/>
      <c r="L98" s="95"/>
      <c r="M98" s="95"/>
      <c r="N98" s="95"/>
      <c r="O98" s="27"/>
      <c r="Q98" s="42"/>
      <c r="R98" s="28"/>
      <c r="S98" s="28"/>
    </row>
    <row r="99" spans="2:19" x14ac:dyDescent="0.25">
      <c r="G99" s="76"/>
      <c r="H99" s="76"/>
      <c r="I99" s="95"/>
      <c r="J99" s="95"/>
      <c r="K99" s="95"/>
      <c r="L99" s="95"/>
      <c r="M99" s="95"/>
      <c r="N99" s="95"/>
      <c r="O99" s="27"/>
      <c r="Q99" s="28"/>
      <c r="R99" s="28"/>
      <c r="S99" s="28"/>
    </row>
    <row r="100" spans="2:19" x14ac:dyDescent="0.25">
      <c r="G100" s="76"/>
      <c r="H100" s="76"/>
      <c r="I100" s="95"/>
      <c r="J100" s="95"/>
      <c r="K100" s="95"/>
      <c r="L100" s="95"/>
      <c r="M100" s="95"/>
      <c r="N100" s="95"/>
      <c r="O100" s="27"/>
      <c r="Q100" s="28"/>
      <c r="R100" s="28"/>
      <c r="S100" s="28"/>
    </row>
    <row r="101" spans="2:19" x14ac:dyDescent="0.25">
      <c r="G101" s="76"/>
      <c r="H101" s="76"/>
      <c r="I101" s="95"/>
      <c r="J101" s="95"/>
      <c r="K101" s="95"/>
      <c r="L101" s="95"/>
      <c r="M101" s="95"/>
      <c r="N101" s="95"/>
      <c r="O101" s="27"/>
      <c r="Q101" s="28"/>
      <c r="R101" s="28"/>
      <c r="S101" s="28"/>
    </row>
    <row r="102" spans="2:19" x14ac:dyDescent="0.25">
      <c r="G102" s="76"/>
      <c r="H102" s="76"/>
      <c r="I102" s="95"/>
      <c r="J102" s="95"/>
      <c r="K102" s="95"/>
      <c r="L102" s="95"/>
      <c r="M102" s="95"/>
      <c r="N102" s="95"/>
      <c r="O102" s="27"/>
      <c r="Q102" s="28"/>
      <c r="R102" s="28"/>
      <c r="S102" s="28"/>
    </row>
    <row r="103" spans="2:19" x14ac:dyDescent="0.25">
      <c r="G103" s="76"/>
      <c r="H103" s="76"/>
      <c r="I103" s="95"/>
      <c r="J103" s="95"/>
      <c r="K103" s="95"/>
      <c r="L103" s="95"/>
      <c r="M103" s="95"/>
      <c r="N103" s="95"/>
      <c r="O103" s="27"/>
      <c r="Q103" s="28"/>
      <c r="R103" s="28"/>
      <c r="S103" s="28"/>
    </row>
    <row r="104" spans="2:19" x14ac:dyDescent="0.25">
      <c r="G104" s="76"/>
      <c r="H104" s="76"/>
      <c r="I104" s="95"/>
      <c r="J104" s="95"/>
      <c r="K104" s="95"/>
      <c r="L104" s="95"/>
      <c r="M104" s="95"/>
      <c r="N104" s="95"/>
      <c r="O104" s="27"/>
      <c r="Q104" s="28"/>
      <c r="R104" s="28"/>
      <c r="S104" s="28"/>
    </row>
    <row r="105" spans="2:19" x14ac:dyDescent="0.25">
      <c r="G105" s="76"/>
      <c r="H105" s="76"/>
      <c r="I105" s="95"/>
      <c r="J105" s="95"/>
      <c r="K105" s="95"/>
      <c r="L105" s="95"/>
      <c r="M105" s="95"/>
      <c r="N105" s="95"/>
      <c r="O105" s="27"/>
      <c r="Q105" s="28"/>
      <c r="R105" s="28"/>
      <c r="S105" s="28"/>
    </row>
    <row r="106" spans="2:19" x14ac:dyDescent="0.25">
      <c r="G106" s="76"/>
      <c r="H106" s="76"/>
      <c r="I106" s="95"/>
      <c r="J106" s="95"/>
      <c r="K106" s="95"/>
      <c r="L106" s="95"/>
      <c r="M106" s="95"/>
      <c r="N106" s="95"/>
      <c r="O106" s="27"/>
      <c r="Q106" s="28"/>
      <c r="R106" s="28"/>
      <c r="S106" s="28"/>
    </row>
    <row r="107" spans="2:19" x14ac:dyDescent="0.25">
      <c r="G107" s="76"/>
      <c r="H107" s="76"/>
      <c r="I107" s="95"/>
      <c r="J107" s="95"/>
      <c r="K107" s="95"/>
      <c r="L107" s="95"/>
      <c r="M107" s="95"/>
      <c r="N107" s="95"/>
      <c r="O107" s="27"/>
      <c r="Q107" s="28"/>
      <c r="R107" s="28"/>
      <c r="S107" s="28"/>
    </row>
    <row r="108" spans="2:19" x14ac:dyDescent="0.25">
      <c r="G108" s="76"/>
      <c r="H108" s="76"/>
      <c r="I108" s="95"/>
      <c r="J108" s="95"/>
      <c r="K108" s="95"/>
      <c r="L108" s="95"/>
      <c r="M108" s="95"/>
      <c r="N108" s="95"/>
      <c r="O108" s="27"/>
      <c r="Q108" s="28"/>
      <c r="R108" s="28"/>
      <c r="S108" s="28"/>
    </row>
    <row r="109" spans="2:19" x14ac:dyDescent="0.25">
      <c r="I109" s="26"/>
      <c r="J109" s="26"/>
      <c r="K109" s="26"/>
      <c r="L109" s="26"/>
      <c r="M109" s="26"/>
      <c r="N109" s="26"/>
      <c r="O109" s="27"/>
      <c r="Q109" s="28"/>
      <c r="R109" s="28"/>
      <c r="S109" s="28"/>
    </row>
    <row r="110" spans="2:19" x14ac:dyDescent="0.25">
      <c r="I110" s="26"/>
      <c r="J110" s="26"/>
      <c r="K110" s="26"/>
      <c r="L110" s="26"/>
      <c r="M110" s="26"/>
      <c r="N110" s="26"/>
      <c r="O110" s="27"/>
      <c r="Q110" s="28"/>
      <c r="R110" s="28"/>
      <c r="S110" s="28"/>
    </row>
    <row r="111" spans="2:19" x14ac:dyDescent="0.25">
      <c r="I111" s="26"/>
      <c r="J111" s="26"/>
      <c r="K111" s="26"/>
      <c r="L111" s="26"/>
      <c r="M111" s="26"/>
      <c r="N111" s="26"/>
      <c r="O111" s="27"/>
      <c r="Q111" s="28"/>
      <c r="R111" s="28"/>
      <c r="S111" s="28"/>
    </row>
    <row r="112" spans="2:19" x14ac:dyDescent="0.25">
      <c r="I112" s="26"/>
      <c r="J112" s="26"/>
      <c r="K112" s="26"/>
      <c r="L112" s="26"/>
      <c r="M112" s="26"/>
      <c r="N112" s="26"/>
      <c r="O112" s="27"/>
      <c r="Q112" s="28"/>
      <c r="R112" s="28"/>
      <c r="S112" s="28"/>
    </row>
    <row r="113" spans="9:19" x14ac:dyDescent="0.25">
      <c r="I113" s="26"/>
      <c r="J113" s="26"/>
      <c r="K113" s="26"/>
      <c r="L113" s="26"/>
      <c r="M113" s="26"/>
      <c r="N113" s="26"/>
      <c r="O113" s="27"/>
      <c r="Q113" s="28"/>
      <c r="R113" s="28"/>
      <c r="S113" s="28"/>
    </row>
    <row r="114" spans="9:19" x14ac:dyDescent="0.25">
      <c r="I114" s="26"/>
      <c r="J114" s="26"/>
      <c r="K114" s="26"/>
      <c r="L114" s="26"/>
      <c r="M114" s="26"/>
      <c r="N114" s="26"/>
      <c r="O114" s="27"/>
      <c r="Q114" s="28"/>
      <c r="R114" s="28"/>
      <c r="S114" s="28"/>
    </row>
    <row r="115" spans="9:19" x14ac:dyDescent="0.25">
      <c r="I115" s="26"/>
      <c r="J115" s="26"/>
      <c r="K115" s="26"/>
      <c r="L115" s="26"/>
      <c r="M115" s="26"/>
      <c r="N115" s="26"/>
      <c r="O115" s="27"/>
      <c r="Q115" s="28"/>
      <c r="R115" s="28"/>
      <c r="S115" s="28"/>
    </row>
    <row r="116" spans="9:19" x14ac:dyDescent="0.25">
      <c r="I116" s="26"/>
      <c r="J116" s="26"/>
      <c r="K116" s="26"/>
      <c r="L116" s="26"/>
      <c r="M116" s="26"/>
      <c r="N116" s="26"/>
      <c r="O116" s="27"/>
      <c r="Q116" s="28"/>
      <c r="R116" s="28"/>
      <c r="S116" s="28"/>
    </row>
    <row r="117" spans="9:19" x14ac:dyDescent="0.25">
      <c r="I117" s="26"/>
      <c r="J117" s="26"/>
      <c r="K117" s="26"/>
      <c r="L117" s="26"/>
      <c r="M117" s="26"/>
      <c r="N117" s="26"/>
      <c r="O117" s="27"/>
      <c r="Q117" s="28"/>
      <c r="R117" s="28"/>
      <c r="S117" s="28"/>
    </row>
    <row r="118" spans="9:19" x14ac:dyDescent="0.25">
      <c r="I118" s="26"/>
      <c r="J118" s="26"/>
      <c r="K118" s="26"/>
      <c r="L118" s="26"/>
      <c r="M118" s="26"/>
      <c r="N118" s="26"/>
      <c r="O118" s="27"/>
      <c r="Q118" s="28"/>
      <c r="R118" s="28"/>
      <c r="S118" s="28"/>
    </row>
    <row r="119" spans="9:19" x14ac:dyDescent="0.25">
      <c r="I119" s="26"/>
      <c r="J119" s="26"/>
      <c r="K119" s="26"/>
      <c r="L119" s="26"/>
      <c r="M119" s="26"/>
      <c r="N119" s="26"/>
      <c r="O119" s="27"/>
      <c r="Q119" s="28"/>
      <c r="R119" s="28"/>
      <c r="S119" s="28"/>
    </row>
    <row r="120" spans="9:19" x14ac:dyDescent="0.25">
      <c r="I120" s="26"/>
      <c r="J120" s="26"/>
      <c r="K120" s="26"/>
      <c r="L120" s="26"/>
      <c r="M120" s="26"/>
      <c r="N120" s="26"/>
      <c r="O120" s="27"/>
      <c r="Q120" s="28"/>
      <c r="R120" s="28"/>
      <c r="S120" s="28"/>
    </row>
    <row r="121" spans="9:19" x14ac:dyDescent="0.25">
      <c r="I121" s="26"/>
      <c r="J121" s="26"/>
      <c r="K121" s="26"/>
      <c r="L121" s="26"/>
      <c r="M121" s="26"/>
      <c r="N121" s="26"/>
      <c r="O121" s="27"/>
      <c r="Q121" s="28"/>
      <c r="R121" s="28"/>
      <c r="S121" s="28"/>
    </row>
    <row r="122" spans="9:19" x14ac:dyDescent="0.25">
      <c r="I122" s="26"/>
      <c r="J122" s="26"/>
      <c r="K122" s="26"/>
      <c r="L122" s="26"/>
      <c r="M122" s="26"/>
      <c r="N122" s="26"/>
      <c r="O122" s="27"/>
      <c r="Q122" s="28"/>
      <c r="R122" s="28"/>
      <c r="S122" s="28"/>
    </row>
    <row r="123" spans="9:19" x14ac:dyDescent="0.25">
      <c r="I123" s="26"/>
      <c r="J123" s="26"/>
      <c r="K123" s="26"/>
      <c r="L123" s="26"/>
      <c r="M123" s="26"/>
      <c r="N123" s="26"/>
      <c r="O123" s="27"/>
      <c r="Q123" s="28"/>
      <c r="R123" s="28"/>
      <c r="S123" s="28"/>
    </row>
    <row r="124" spans="9:19" x14ac:dyDescent="0.25">
      <c r="I124" s="26"/>
      <c r="J124" s="26"/>
      <c r="K124" s="26"/>
      <c r="L124" s="26"/>
      <c r="M124" s="26"/>
      <c r="N124" s="26"/>
      <c r="O124" s="27"/>
      <c r="Q124" s="28"/>
      <c r="R124" s="28"/>
      <c r="S124" s="28"/>
    </row>
    <row r="125" spans="9:19" x14ac:dyDescent="0.25">
      <c r="I125" s="26"/>
      <c r="J125" s="26"/>
      <c r="K125" s="26"/>
      <c r="L125" s="26"/>
      <c r="M125" s="26"/>
      <c r="N125" s="26"/>
      <c r="O125" s="27"/>
      <c r="Q125" s="28"/>
      <c r="R125" s="28"/>
      <c r="S125" s="28"/>
    </row>
    <row r="126" spans="9:19" x14ac:dyDescent="0.25">
      <c r="I126" s="26"/>
      <c r="J126" s="26"/>
      <c r="K126" s="26"/>
      <c r="L126" s="26"/>
      <c r="M126" s="26"/>
      <c r="N126" s="26"/>
      <c r="O126" s="27"/>
      <c r="Q126" s="28"/>
      <c r="R126" s="28"/>
      <c r="S126" s="28"/>
    </row>
    <row r="127" spans="9:19" x14ac:dyDescent="0.25">
      <c r="I127" s="26"/>
      <c r="J127" s="26"/>
      <c r="K127" s="26"/>
      <c r="L127" s="26"/>
      <c r="M127" s="26"/>
      <c r="N127" s="26"/>
      <c r="O127" s="27"/>
      <c r="Q127" s="28"/>
      <c r="R127" s="28"/>
      <c r="S127" s="28"/>
    </row>
    <row r="128" spans="9:19" x14ac:dyDescent="0.25">
      <c r="I128" s="26"/>
      <c r="J128" s="26"/>
      <c r="K128" s="26"/>
      <c r="L128" s="26"/>
      <c r="M128" s="26"/>
      <c r="N128" s="26"/>
      <c r="O128" s="27"/>
      <c r="Q128" s="28"/>
      <c r="R128" s="28"/>
      <c r="S128" s="28"/>
    </row>
    <row r="129" spans="9:19" x14ac:dyDescent="0.25">
      <c r="I129" s="26"/>
      <c r="J129" s="26"/>
      <c r="K129" s="26"/>
      <c r="L129" s="26"/>
      <c r="M129" s="26"/>
      <c r="N129" s="26"/>
      <c r="O129" s="27"/>
      <c r="Q129" s="28"/>
      <c r="R129" s="28"/>
      <c r="S129" s="28"/>
    </row>
    <row r="130" spans="9:19" x14ac:dyDescent="0.25">
      <c r="I130" s="26"/>
      <c r="J130" s="26"/>
      <c r="K130" s="26"/>
      <c r="L130" s="26"/>
      <c r="M130" s="26"/>
      <c r="N130" s="26"/>
      <c r="O130" s="27"/>
      <c r="Q130" s="28"/>
      <c r="R130" s="28"/>
      <c r="S130" s="28"/>
    </row>
    <row r="131" spans="9:19" x14ac:dyDescent="0.25">
      <c r="I131" s="26"/>
      <c r="J131" s="26"/>
      <c r="K131" s="26"/>
      <c r="L131" s="26"/>
      <c r="M131" s="26"/>
      <c r="N131" s="26"/>
      <c r="O131" s="27"/>
      <c r="Q131" s="28"/>
      <c r="R131" s="28"/>
      <c r="S131" s="28"/>
    </row>
    <row r="132" spans="9:19" x14ac:dyDescent="0.25">
      <c r="I132" s="26"/>
      <c r="J132" s="26"/>
      <c r="K132" s="26"/>
      <c r="L132" s="26"/>
      <c r="M132" s="26"/>
      <c r="N132" s="26"/>
      <c r="O132" s="27"/>
      <c r="Q132" s="28"/>
      <c r="R132" s="28"/>
      <c r="S132" s="28"/>
    </row>
    <row r="133" spans="9:19" x14ac:dyDescent="0.25">
      <c r="I133" s="26"/>
      <c r="J133" s="26"/>
      <c r="K133" s="26"/>
      <c r="L133" s="26"/>
      <c r="M133" s="26"/>
      <c r="N133" s="26"/>
      <c r="O133" s="27"/>
      <c r="Q133" s="28"/>
      <c r="R133" s="28"/>
      <c r="S133" s="28"/>
    </row>
    <row r="134" spans="9:19" x14ac:dyDescent="0.25">
      <c r="I134" s="26"/>
      <c r="J134" s="26"/>
      <c r="K134" s="26"/>
      <c r="L134" s="26"/>
      <c r="M134" s="26"/>
      <c r="N134" s="26"/>
      <c r="O134" s="27"/>
      <c r="Q134" s="28"/>
      <c r="R134" s="28"/>
      <c r="S134" s="28"/>
    </row>
    <row r="135" spans="9:19" x14ac:dyDescent="0.25">
      <c r="I135" s="26"/>
      <c r="J135" s="26"/>
      <c r="K135" s="26"/>
      <c r="L135" s="26"/>
      <c r="M135" s="26"/>
      <c r="N135" s="26"/>
      <c r="O135" s="27"/>
      <c r="Q135" s="28"/>
      <c r="R135" s="28"/>
      <c r="S135" s="28"/>
    </row>
    <row r="136" spans="9:19" x14ac:dyDescent="0.25">
      <c r="I136" s="26"/>
      <c r="J136" s="26"/>
      <c r="K136" s="26"/>
      <c r="L136" s="26"/>
      <c r="M136" s="26"/>
      <c r="N136" s="26"/>
      <c r="O136" s="27"/>
      <c r="Q136" s="28"/>
      <c r="R136" s="28"/>
      <c r="S136" s="28"/>
    </row>
    <row r="137" spans="9:19" x14ac:dyDescent="0.25">
      <c r="I137" s="26"/>
      <c r="J137" s="26"/>
      <c r="K137" s="26"/>
      <c r="L137" s="26"/>
      <c r="M137" s="26"/>
      <c r="N137" s="26"/>
      <c r="O137" s="27"/>
      <c r="Q137" s="28"/>
      <c r="R137" s="28"/>
      <c r="S137" s="28"/>
    </row>
    <row r="138" spans="9:19" x14ac:dyDescent="0.25">
      <c r="I138" s="26"/>
      <c r="J138" s="26"/>
      <c r="K138" s="26"/>
      <c r="L138" s="26"/>
      <c r="M138" s="26"/>
      <c r="N138" s="26"/>
      <c r="O138" s="27"/>
      <c r="Q138" s="28"/>
      <c r="R138" s="28"/>
      <c r="S138" s="28"/>
    </row>
    <row r="139" spans="9:19" x14ac:dyDescent="0.25">
      <c r="I139" s="26"/>
      <c r="J139" s="26"/>
      <c r="K139" s="26"/>
      <c r="L139" s="26"/>
      <c r="M139" s="26"/>
      <c r="N139" s="26"/>
      <c r="O139" s="27"/>
      <c r="Q139" s="28"/>
      <c r="R139" s="28"/>
      <c r="S139" s="28"/>
    </row>
    <row r="140" spans="9:19" x14ac:dyDescent="0.25">
      <c r="I140" s="26"/>
      <c r="J140" s="26"/>
      <c r="K140" s="26"/>
      <c r="L140" s="26"/>
      <c r="M140" s="26"/>
      <c r="N140" s="26"/>
      <c r="O140" s="27"/>
      <c r="Q140" s="28"/>
      <c r="R140" s="28"/>
      <c r="S140" s="28"/>
    </row>
    <row r="141" spans="9:19" x14ac:dyDescent="0.25">
      <c r="I141" s="26"/>
      <c r="J141" s="26"/>
      <c r="K141" s="26"/>
      <c r="L141" s="26"/>
      <c r="M141" s="26"/>
      <c r="N141" s="26"/>
      <c r="O141" s="27"/>
      <c r="Q141" s="28"/>
      <c r="R141" s="28"/>
      <c r="S141" s="28"/>
    </row>
    <row r="142" spans="9:19" x14ac:dyDescent="0.25">
      <c r="I142" s="26"/>
      <c r="J142" s="26"/>
      <c r="K142" s="26"/>
      <c r="L142" s="26"/>
      <c r="M142" s="26"/>
      <c r="N142" s="26"/>
      <c r="O142" s="27"/>
      <c r="Q142" s="28"/>
      <c r="R142" s="28"/>
      <c r="S142" s="28"/>
    </row>
    <row r="143" spans="9:19" x14ac:dyDescent="0.25">
      <c r="I143" s="26"/>
      <c r="J143" s="26"/>
      <c r="K143" s="26"/>
      <c r="L143" s="26"/>
      <c r="M143" s="26"/>
      <c r="N143" s="26"/>
      <c r="O143" s="27"/>
      <c r="Q143" s="28"/>
      <c r="R143" s="28"/>
      <c r="S143" s="28"/>
    </row>
    <row r="144" spans="9:19" x14ac:dyDescent="0.25">
      <c r="I144" s="26"/>
      <c r="J144" s="26"/>
      <c r="K144" s="26"/>
      <c r="L144" s="26"/>
      <c r="M144" s="26"/>
      <c r="N144" s="26"/>
      <c r="O144" s="27"/>
      <c r="Q144" s="28"/>
      <c r="R144" s="28"/>
      <c r="S144" s="28"/>
    </row>
    <row r="145" spans="9:19" x14ac:dyDescent="0.25">
      <c r="I145" s="26"/>
      <c r="J145" s="26"/>
      <c r="K145" s="26"/>
      <c r="L145" s="26"/>
      <c r="M145" s="26"/>
      <c r="N145" s="26"/>
      <c r="O145" s="27"/>
      <c r="Q145" s="28"/>
      <c r="R145" s="28"/>
      <c r="S145" s="28"/>
    </row>
    <row r="146" spans="9:19" x14ac:dyDescent="0.25">
      <c r="I146" s="26"/>
      <c r="J146" s="26"/>
      <c r="K146" s="26"/>
      <c r="L146" s="26"/>
      <c r="M146" s="26"/>
      <c r="N146" s="26"/>
      <c r="O146" s="27"/>
      <c r="Q146" s="28"/>
      <c r="R146" s="28"/>
      <c r="S146" s="28"/>
    </row>
    <row r="147" spans="9:19" x14ac:dyDescent="0.25">
      <c r="I147" s="26"/>
      <c r="J147" s="26"/>
      <c r="K147" s="26"/>
      <c r="L147" s="26"/>
      <c r="M147" s="26"/>
      <c r="N147" s="26"/>
      <c r="O147" s="27"/>
      <c r="Q147" s="28"/>
      <c r="R147" s="28"/>
      <c r="S147" s="28"/>
    </row>
    <row r="148" spans="9:19" x14ac:dyDescent="0.25">
      <c r="I148" s="26"/>
      <c r="J148" s="26"/>
      <c r="K148" s="26"/>
      <c r="L148" s="26"/>
      <c r="M148" s="26"/>
      <c r="N148" s="26"/>
      <c r="O148" s="27"/>
      <c r="Q148" s="28"/>
      <c r="R148" s="28"/>
      <c r="S148" s="28"/>
    </row>
    <row r="149" spans="9:19" x14ac:dyDescent="0.25">
      <c r="I149" s="26"/>
      <c r="J149" s="26"/>
      <c r="K149" s="26"/>
      <c r="L149" s="26"/>
      <c r="M149" s="26"/>
      <c r="N149" s="26"/>
      <c r="O149" s="27"/>
      <c r="Q149" s="28"/>
      <c r="R149" s="28"/>
      <c r="S149" s="28"/>
    </row>
    <row r="150" spans="9:19" x14ac:dyDescent="0.25">
      <c r="I150" s="26"/>
      <c r="J150" s="26"/>
      <c r="K150" s="26"/>
      <c r="L150" s="26"/>
      <c r="M150" s="26"/>
      <c r="N150" s="26"/>
      <c r="O150" s="27"/>
      <c r="Q150" s="28"/>
      <c r="R150" s="28"/>
      <c r="S150" s="28"/>
    </row>
    <row r="151" spans="9:19" x14ac:dyDescent="0.25">
      <c r="I151" s="26"/>
      <c r="J151" s="26"/>
      <c r="K151" s="26"/>
      <c r="L151" s="26"/>
      <c r="M151" s="26"/>
      <c r="N151" s="26"/>
      <c r="O151" s="27"/>
      <c r="Q151" s="28"/>
      <c r="R151" s="28"/>
      <c r="S151" s="28"/>
    </row>
    <row r="152" spans="9:19" x14ac:dyDescent="0.25">
      <c r="I152" s="26"/>
      <c r="J152" s="26"/>
      <c r="K152" s="26"/>
      <c r="L152" s="26"/>
      <c r="M152" s="26"/>
      <c r="N152" s="26"/>
      <c r="O152" s="27"/>
      <c r="Q152" s="28"/>
      <c r="R152" s="28"/>
      <c r="S152" s="28"/>
    </row>
    <row r="153" spans="9:19" x14ac:dyDescent="0.25">
      <c r="I153" s="26"/>
      <c r="J153" s="26"/>
      <c r="K153" s="26"/>
      <c r="L153" s="26"/>
      <c r="M153" s="26"/>
      <c r="N153" s="26"/>
      <c r="O153" s="27"/>
      <c r="Q153" s="28"/>
      <c r="R153" s="28"/>
      <c r="S153" s="28"/>
    </row>
    <row r="154" spans="9:19" x14ac:dyDescent="0.25">
      <c r="I154" s="26"/>
      <c r="J154" s="26"/>
      <c r="K154" s="26"/>
      <c r="L154" s="26"/>
      <c r="M154" s="26"/>
      <c r="N154" s="26"/>
      <c r="O154" s="27"/>
      <c r="Q154" s="28"/>
      <c r="R154" s="28"/>
      <c r="S154" s="28"/>
    </row>
    <row r="155" spans="9:19" x14ac:dyDescent="0.25">
      <c r="I155" s="26"/>
      <c r="J155" s="26"/>
      <c r="K155" s="26"/>
      <c r="L155" s="26"/>
      <c r="M155" s="26"/>
      <c r="N155" s="26"/>
      <c r="O155" s="27"/>
      <c r="Q155" s="28"/>
      <c r="R155" s="28"/>
      <c r="S155" s="28"/>
    </row>
    <row r="156" spans="9:19" x14ac:dyDescent="0.25">
      <c r="I156" s="26"/>
      <c r="J156" s="26"/>
      <c r="K156" s="26"/>
      <c r="L156" s="26"/>
      <c r="M156" s="26"/>
      <c r="N156" s="26"/>
      <c r="O156" s="27"/>
      <c r="Q156" s="28"/>
      <c r="R156" s="28"/>
      <c r="S156" s="28"/>
    </row>
    <row r="157" spans="9:19" x14ac:dyDescent="0.25">
      <c r="I157" s="26"/>
      <c r="J157" s="26"/>
      <c r="K157" s="26"/>
      <c r="L157" s="26"/>
      <c r="M157" s="26"/>
      <c r="N157" s="26"/>
      <c r="O157" s="27"/>
      <c r="Q157" s="28"/>
      <c r="R157" s="28"/>
      <c r="S157" s="28"/>
    </row>
    <row r="158" spans="9:19" x14ac:dyDescent="0.25">
      <c r="I158" s="26"/>
      <c r="J158" s="26"/>
      <c r="K158" s="26"/>
      <c r="L158" s="26"/>
      <c r="M158" s="26"/>
      <c r="N158" s="26"/>
      <c r="O158" s="27"/>
      <c r="Q158" s="28"/>
      <c r="R158" s="28"/>
      <c r="S158" s="28"/>
    </row>
    <row r="159" spans="9:19" x14ac:dyDescent="0.25">
      <c r="I159" s="26"/>
      <c r="J159" s="26"/>
      <c r="K159" s="26"/>
      <c r="L159" s="26"/>
      <c r="M159" s="26"/>
      <c r="N159" s="26"/>
      <c r="O159" s="27"/>
      <c r="Q159" s="28"/>
      <c r="R159" s="28"/>
      <c r="S159" s="28"/>
    </row>
    <row r="160" spans="9:19" x14ac:dyDescent="0.25">
      <c r="I160" s="26"/>
      <c r="J160" s="26"/>
      <c r="K160" s="26"/>
      <c r="L160" s="26"/>
      <c r="M160" s="26"/>
      <c r="N160" s="26"/>
      <c r="O160" s="27"/>
      <c r="Q160" s="28"/>
      <c r="R160" s="28"/>
      <c r="S160" s="28"/>
    </row>
    <row r="161" spans="9:19" x14ac:dyDescent="0.25">
      <c r="I161" s="26"/>
      <c r="J161" s="26"/>
      <c r="K161" s="26"/>
      <c r="L161" s="26"/>
      <c r="M161" s="26"/>
      <c r="N161" s="26"/>
      <c r="O161" s="27"/>
      <c r="Q161" s="28"/>
      <c r="R161" s="28"/>
      <c r="S161" s="28"/>
    </row>
    <row r="162" spans="9:19" x14ac:dyDescent="0.25">
      <c r="I162" s="26"/>
      <c r="J162" s="26"/>
      <c r="K162" s="26"/>
      <c r="L162" s="26"/>
      <c r="M162" s="26"/>
      <c r="N162" s="26"/>
      <c r="O162" s="27"/>
      <c r="Q162" s="28"/>
      <c r="R162" s="28"/>
      <c r="S162" s="28"/>
    </row>
    <row r="163" spans="9:19" x14ac:dyDescent="0.25">
      <c r="I163" s="26"/>
      <c r="J163" s="26"/>
      <c r="K163" s="26"/>
      <c r="L163" s="26"/>
      <c r="M163" s="26"/>
      <c r="N163" s="26"/>
      <c r="O163" s="27"/>
      <c r="Q163" s="28"/>
      <c r="R163" s="28"/>
      <c r="S163" s="28"/>
    </row>
    <row r="164" spans="9:19" x14ac:dyDescent="0.25">
      <c r="I164" s="26"/>
      <c r="J164" s="26"/>
      <c r="K164" s="26"/>
      <c r="L164" s="26"/>
      <c r="M164" s="26"/>
      <c r="N164" s="26"/>
      <c r="O164" s="27"/>
      <c r="Q164" s="28"/>
      <c r="R164" s="28"/>
      <c r="S164" s="28"/>
    </row>
    <row r="165" spans="9:19" x14ac:dyDescent="0.25">
      <c r="I165" s="26"/>
      <c r="J165" s="26"/>
      <c r="K165" s="26"/>
      <c r="L165" s="26"/>
      <c r="M165" s="26"/>
      <c r="N165" s="26"/>
      <c r="O165" s="27"/>
      <c r="Q165" s="28"/>
      <c r="R165" s="28"/>
      <c r="S165" s="28"/>
    </row>
    <row r="166" spans="9:19" x14ac:dyDescent="0.25">
      <c r="I166" s="26"/>
      <c r="J166" s="26"/>
      <c r="K166" s="26"/>
      <c r="L166" s="26"/>
      <c r="M166" s="26"/>
      <c r="N166" s="26"/>
      <c r="O166" s="27"/>
      <c r="Q166" s="28"/>
      <c r="R166" s="28"/>
      <c r="S166" s="28"/>
    </row>
    <row r="167" spans="9:19" x14ac:dyDescent="0.25">
      <c r="I167" s="26"/>
      <c r="J167" s="26"/>
      <c r="K167" s="26"/>
      <c r="L167" s="26"/>
      <c r="M167" s="26"/>
      <c r="N167" s="26"/>
      <c r="O167" s="27"/>
      <c r="Q167" s="28"/>
      <c r="R167" s="28"/>
      <c r="S167" s="28"/>
    </row>
    <row r="168" spans="9:19" x14ac:dyDescent="0.25">
      <c r="I168" s="26"/>
      <c r="J168" s="26"/>
      <c r="K168" s="26"/>
      <c r="L168" s="26"/>
      <c r="M168" s="26"/>
      <c r="N168" s="26"/>
      <c r="O168" s="27"/>
      <c r="Q168" s="28"/>
      <c r="R168" s="28"/>
      <c r="S168" s="28"/>
    </row>
    <row r="169" spans="9:19" x14ac:dyDescent="0.25">
      <c r="I169" s="26"/>
      <c r="J169" s="26"/>
      <c r="K169" s="26"/>
      <c r="L169" s="26"/>
      <c r="M169" s="26"/>
      <c r="N169" s="26"/>
      <c r="O169" s="27"/>
      <c r="Q169" s="28"/>
      <c r="R169" s="28"/>
      <c r="S169" s="28"/>
    </row>
    <row r="170" spans="9:19" x14ac:dyDescent="0.25">
      <c r="I170" s="26"/>
      <c r="J170" s="26"/>
      <c r="K170" s="26"/>
      <c r="L170" s="26"/>
      <c r="M170" s="26"/>
      <c r="N170" s="26"/>
      <c r="O170" s="27"/>
      <c r="Q170" s="28"/>
      <c r="R170" s="28"/>
      <c r="S170" s="28"/>
    </row>
    <row r="171" spans="9:19" x14ac:dyDescent="0.25">
      <c r="I171" s="26"/>
      <c r="J171" s="26"/>
      <c r="K171" s="26"/>
      <c r="L171" s="26"/>
      <c r="M171" s="26"/>
      <c r="N171" s="26"/>
      <c r="O171" s="27"/>
      <c r="Q171" s="28"/>
      <c r="R171" s="28"/>
      <c r="S171" s="28"/>
    </row>
    <row r="172" spans="9:19" x14ac:dyDescent="0.25">
      <c r="I172" s="26"/>
      <c r="J172" s="26"/>
      <c r="K172" s="26"/>
      <c r="L172" s="26"/>
      <c r="M172" s="26"/>
      <c r="N172" s="26"/>
      <c r="O172" s="27"/>
      <c r="Q172" s="28"/>
      <c r="R172" s="28"/>
      <c r="S172" s="28"/>
    </row>
    <row r="173" spans="9:19" x14ac:dyDescent="0.25">
      <c r="I173" s="26"/>
      <c r="J173" s="26"/>
      <c r="K173" s="26"/>
      <c r="L173" s="26"/>
      <c r="M173" s="26"/>
      <c r="N173" s="26"/>
      <c r="O173" s="27"/>
      <c r="Q173" s="28"/>
      <c r="R173" s="28"/>
      <c r="S173" s="28"/>
    </row>
    <row r="174" spans="9:19" x14ac:dyDescent="0.25">
      <c r="I174" s="26"/>
      <c r="J174" s="26"/>
      <c r="K174" s="26"/>
      <c r="L174" s="26"/>
      <c r="M174" s="26"/>
      <c r="N174" s="26"/>
      <c r="O174" s="27"/>
      <c r="Q174" s="28"/>
      <c r="R174" s="28"/>
      <c r="S174" s="28"/>
    </row>
    <row r="175" spans="9:19" x14ac:dyDescent="0.25">
      <c r="I175" s="26"/>
      <c r="J175" s="26"/>
      <c r="K175" s="26"/>
      <c r="L175" s="26"/>
      <c r="M175" s="26"/>
      <c r="N175" s="26"/>
      <c r="O175" s="27"/>
      <c r="Q175" s="28"/>
      <c r="R175" s="28"/>
      <c r="S175" s="28"/>
    </row>
    <row r="176" spans="9:19" x14ac:dyDescent="0.25">
      <c r="I176" s="26"/>
      <c r="J176" s="26"/>
      <c r="K176" s="26"/>
      <c r="L176" s="26"/>
      <c r="M176" s="26"/>
      <c r="N176" s="26"/>
      <c r="O176" s="27"/>
      <c r="Q176" s="28"/>
      <c r="R176" s="28"/>
      <c r="S176" s="28"/>
    </row>
    <row r="177" spans="9:19" x14ac:dyDescent="0.25">
      <c r="I177" s="26"/>
      <c r="J177" s="26"/>
      <c r="K177" s="26"/>
      <c r="L177" s="26"/>
      <c r="M177" s="26"/>
      <c r="N177" s="26"/>
      <c r="O177" s="27"/>
      <c r="Q177" s="28"/>
      <c r="R177" s="28"/>
      <c r="S177" s="28"/>
    </row>
    <row r="178" spans="9:19" x14ac:dyDescent="0.25">
      <c r="I178" s="26"/>
      <c r="J178" s="26"/>
      <c r="K178" s="26"/>
      <c r="L178" s="26"/>
      <c r="M178" s="26"/>
      <c r="N178" s="26"/>
      <c r="O178" s="27"/>
      <c r="Q178" s="28"/>
      <c r="R178" s="28"/>
      <c r="S178" s="28"/>
    </row>
    <row r="179" spans="9:19" x14ac:dyDescent="0.25">
      <c r="I179" s="26"/>
      <c r="J179" s="26"/>
      <c r="K179" s="26"/>
      <c r="L179" s="26"/>
      <c r="M179" s="26"/>
      <c r="N179" s="26"/>
      <c r="O179" s="27"/>
      <c r="Q179" s="28"/>
      <c r="R179" s="28"/>
      <c r="S179" s="28"/>
    </row>
    <row r="180" spans="9:19" x14ac:dyDescent="0.25">
      <c r="I180" s="26"/>
      <c r="J180" s="26"/>
      <c r="K180" s="26"/>
      <c r="L180" s="26"/>
      <c r="M180" s="26"/>
      <c r="N180" s="26"/>
      <c r="O180" s="27"/>
      <c r="Q180" s="28"/>
      <c r="R180" s="28"/>
      <c r="S180" s="28"/>
    </row>
    <row r="181" spans="9:19" x14ac:dyDescent="0.25">
      <c r="I181" s="26"/>
      <c r="J181" s="26"/>
      <c r="K181" s="26"/>
      <c r="L181" s="26"/>
      <c r="M181" s="26"/>
      <c r="N181" s="26"/>
      <c r="O181" s="27"/>
      <c r="Q181" s="28"/>
      <c r="R181" s="28"/>
      <c r="S181" s="28"/>
    </row>
    <row r="182" spans="9:19" x14ac:dyDescent="0.25">
      <c r="I182" s="26"/>
      <c r="J182" s="26"/>
      <c r="K182" s="26"/>
      <c r="L182" s="26"/>
      <c r="M182" s="26"/>
      <c r="N182" s="26"/>
      <c r="O182" s="27"/>
      <c r="Q182" s="28"/>
      <c r="R182" s="28"/>
      <c r="S182" s="28"/>
    </row>
    <row r="183" spans="9:19" x14ac:dyDescent="0.25">
      <c r="I183" s="26"/>
      <c r="J183" s="26"/>
      <c r="K183" s="26"/>
      <c r="L183" s="26"/>
      <c r="M183" s="26"/>
      <c r="N183" s="26"/>
      <c r="O183" s="27"/>
      <c r="Q183" s="28"/>
      <c r="R183" s="28"/>
      <c r="S183" s="28"/>
    </row>
    <row r="184" spans="9:19" x14ac:dyDescent="0.25">
      <c r="I184" s="26"/>
      <c r="J184" s="26"/>
      <c r="K184" s="26"/>
      <c r="L184" s="26"/>
      <c r="M184" s="26"/>
      <c r="N184" s="26"/>
      <c r="O184" s="27"/>
      <c r="Q184" s="28"/>
      <c r="R184" s="28"/>
      <c r="S184" s="28"/>
    </row>
    <row r="185" spans="9:19" x14ac:dyDescent="0.25">
      <c r="I185" s="26"/>
      <c r="J185" s="26"/>
      <c r="K185" s="26"/>
      <c r="L185" s="26"/>
      <c r="M185" s="26"/>
      <c r="N185" s="26"/>
      <c r="O185" s="27"/>
      <c r="Q185" s="28"/>
      <c r="R185" s="28"/>
      <c r="S185" s="28"/>
    </row>
    <row r="186" spans="9:19" x14ac:dyDescent="0.25">
      <c r="I186" s="26"/>
      <c r="J186" s="26"/>
      <c r="K186" s="26"/>
      <c r="L186" s="26"/>
      <c r="M186" s="26"/>
      <c r="N186" s="26"/>
      <c r="O186" s="27"/>
      <c r="Q186" s="28"/>
      <c r="R186" s="28"/>
      <c r="S186" s="28"/>
    </row>
    <row r="187" spans="9:19" x14ac:dyDescent="0.25">
      <c r="I187" s="26"/>
      <c r="J187" s="26"/>
      <c r="K187" s="26"/>
      <c r="L187" s="26"/>
      <c r="M187" s="26"/>
      <c r="N187" s="26"/>
      <c r="O187" s="27"/>
      <c r="Q187" s="28"/>
      <c r="R187" s="28"/>
      <c r="S187" s="28"/>
    </row>
    <row r="188" spans="9:19" x14ac:dyDescent="0.25">
      <c r="I188" s="26"/>
      <c r="J188" s="26"/>
      <c r="K188" s="26"/>
      <c r="L188" s="26"/>
      <c r="M188" s="26"/>
      <c r="N188" s="26"/>
      <c r="O188" s="27"/>
      <c r="Q188" s="28"/>
      <c r="R188" s="28"/>
      <c r="S188" s="28"/>
    </row>
    <row r="189" spans="9:19" x14ac:dyDescent="0.25">
      <c r="I189" s="26"/>
      <c r="J189" s="26"/>
      <c r="K189" s="26"/>
      <c r="L189" s="26"/>
      <c r="M189" s="26"/>
      <c r="N189" s="26"/>
      <c r="O189" s="27"/>
      <c r="Q189" s="28"/>
      <c r="R189" s="28"/>
      <c r="S189" s="28"/>
    </row>
    <row r="190" spans="9:19" x14ac:dyDescent="0.25">
      <c r="I190" s="26"/>
      <c r="J190" s="26"/>
      <c r="K190" s="26"/>
      <c r="L190" s="26"/>
      <c r="M190" s="26"/>
      <c r="N190" s="26"/>
      <c r="O190" s="27"/>
      <c r="Q190" s="28"/>
      <c r="R190" s="28"/>
      <c r="S190" s="28"/>
    </row>
    <row r="191" spans="9:19" x14ac:dyDescent="0.25">
      <c r="I191" s="26"/>
      <c r="J191" s="26"/>
      <c r="K191" s="26"/>
      <c r="L191" s="26"/>
      <c r="M191" s="26"/>
      <c r="N191" s="26"/>
      <c r="O191" s="27"/>
      <c r="Q191" s="28"/>
      <c r="R191" s="28"/>
      <c r="S191" s="28"/>
    </row>
    <row r="192" spans="9:19" x14ac:dyDescent="0.25">
      <c r="I192" s="26"/>
      <c r="J192" s="26"/>
      <c r="K192" s="26"/>
      <c r="L192" s="26"/>
      <c r="M192" s="26"/>
      <c r="N192" s="26"/>
      <c r="O192" s="27"/>
      <c r="Q192" s="28"/>
      <c r="R192" s="28"/>
      <c r="S192" s="28"/>
    </row>
    <row r="193" spans="9:19" x14ac:dyDescent="0.25">
      <c r="I193" s="26"/>
      <c r="J193" s="26"/>
      <c r="K193" s="26"/>
      <c r="L193" s="26"/>
      <c r="M193" s="26"/>
      <c r="N193" s="26"/>
      <c r="O193" s="27"/>
      <c r="Q193" s="28"/>
      <c r="R193" s="28"/>
      <c r="S193" s="28"/>
    </row>
    <row r="194" spans="9:19" x14ac:dyDescent="0.25">
      <c r="I194" s="26"/>
      <c r="J194" s="26"/>
      <c r="K194" s="26"/>
      <c r="L194" s="26"/>
      <c r="M194" s="26"/>
      <c r="N194" s="26"/>
      <c r="O194" s="27"/>
      <c r="Q194" s="28"/>
      <c r="R194" s="28"/>
      <c r="S194" s="28"/>
    </row>
    <row r="195" spans="9:19" x14ac:dyDescent="0.25">
      <c r="I195" s="26"/>
      <c r="J195" s="26"/>
      <c r="K195" s="26"/>
      <c r="L195" s="26"/>
      <c r="M195" s="26"/>
      <c r="N195" s="26"/>
      <c r="O195" s="27"/>
      <c r="Q195" s="28"/>
      <c r="R195" s="28"/>
      <c r="S195" s="28"/>
    </row>
    <row r="196" spans="9:19" x14ac:dyDescent="0.25">
      <c r="I196" s="26"/>
      <c r="J196" s="26"/>
      <c r="K196" s="26"/>
      <c r="L196" s="26"/>
      <c r="M196" s="26"/>
      <c r="N196" s="26"/>
      <c r="O196" s="27"/>
      <c r="Q196" s="28"/>
      <c r="R196" s="28"/>
      <c r="S196" s="28"/>
    </row>
    <row r="197" spans="9:19" x14ac:dyDescent="0.25">
      <c r="I197" s="26"/>
      <c r="J197" s="26"/>
      <c r="K197" s="26"/>
      <c r="L197" s="26"/>
      <c r="M197" s="26"/>
      <c r="N197" s="26"/>
      <c r="O197" s="27"/>
      <c r="Q197" s="28"/>
      <c r="R197" s="28"/>
      <c r="S197" s="28"/>
    </row>
    <row r="198" spans="9:19" x14ac:dyDescent="0.25">
      <c r="I198" s="26"/>
      <c r="J198" s="26"/>
      <c r="K198" s="26"/>
      <c r="L198" s="26"/>
      <c r="M198" s="26"/>
      <c r="N198" s="26"/>
      <c r="O198" s="27"/>
      <c r="Q198" s="28"/>
      <c r="R198" s="28"/>
      <c r="S198" s="28"/>
    </row>
    <row r="199" spans="9:19" x14ac:dyDescent="0.25">
      <c r="I199" s="26"/>
      <c r="J199" s="26"/>
      <c r="K199" s="26"/>
      <c r="L199" s="26"/>
      <c r="M199" s="26"/>
      <c r="N199" s="26"/>
      <c r="O199" s="27"/>
      <c r="Q199" s="28"/>
      <c r="R199" s="28"/>
      <c r="S199" s="28"/>
    </row>
    <row r="200" spans="9:19" x14ac:dyDescent="0.25">
      <c r="I200" s="26"/>
      <c r="J200" s="26"/>
      <c r="K200" s="26"/>
      <c r="L200" s="26"/>
      <c r="M200" s="26"/>
      <c r="N200" s="26"/>
      <c r="O200" s="27"/>
      <c r="Q200" s="28"/>
      <c r="R200" s="28"/>
      <c r="S200" s="28"/>
    </row>
    <row r="201" spans="9:19" x14ac:dyDescent="0.25">
      <c r="I201" s="26"/>
      <c r="J201" s="26"/>
      <c r="K201" s="26"/>
      <c r="L201" s="26"/>
      <c r="M201" s="26"/>
      <c r="N201" s="26"/>
      <c r="O201" s="27"/>
      <c r="Q201" s="28"/>
      <c r="R201" s="28"/>
      <c r="S201" s="28"/>
    </row>
    <row r="202" spans="9:19" x14ac:dyDescent="0.25">
      <c r="I202" s="26"/>
      <c r="J202" s="26"/>
      <c r="K202" s="26"/>
      <c r="L202" s="26"/>
      <c r="M202" s="26"/>
      <c r="N202" s="26"/>
      <c r="O202" s="27"/>
      <c r="Q202" s="28"/>
      <c r="R202" s="28"/>
      <c r="S202" s="28"/>
    </row>
    <row r="203" spans="9:19" x14ac:dyDescent="0.25">
      <c r="I203" s="26"/>
      <c r="J203" s="26"/>
      <c r="K203" s="26"/>
      <c r="L203" s="26"/>
      <c r="M203" s="26"/>
      <c r="N203" s="26"/>
      <c r="O203" s="27"/>
      <c r="Q203" s="28"/>
      <c r="R203" s="28"/>
      <c r="S203" s="28"/>
    </row>
    <row r="204" spans="9:19" x14ac:dyDescent="0.25">
      <c r="I204" s="26"/>
      <c r="J204" s="26"/>
      <c r="K204" s="26"/>
      <c r="L204" s="26"/>
      <c r="M204" s="26"/>
      <c r="N204" s="26"/>
      <c r="O204" s="27"/>
      <c r="Q204" s="28"/>
      <c r="R204" s="28"/>
      <c r="S204" s="28"/>
    </row>
    <row r="205" spans="9:19" x14ac:dyDescent="0.25">
      <c r="I205" s="26"/>
      <c r="J205" s="26"/>
      <c r="K205" s="26"/>
      <c r="L205" s="26"/>
      <c r="M205" s="26"/>
      <c r="N205" s="26"/>
      <c r="O205" s="27"/>
      <c r="Q205" s="28"/>
      <c r="R205" s="28"/>
      <c r="S205" s="28"/>
    </row>
    <row r="206" spans="9:19" x14ac:dyDescent="0.25">
      <c r="I206" s="26"/>
      <c r="J206" s="26"/>
      <c r="K206" s="26"/>
      <c r="L206" s="26"/>
      <c r="M206" s="26"/>
      <c r="N206" s="26"/>
      <c r="O206" s="27"/>
      <c r="Q206" s="28"/>
      <c r="R206" s="28"/>
      <c r="S206" s="28"/>
    </row>
    <row r="207" spans="9:19" x14ac:dyDescent="0.25">
      <c r="I207" s="26"/>
      <c r="J207" s="26"/>
      <c r="K207" s="26"/>
      <c r="L207" s="26"/>
      <c r="M207" s="26"/>
      <c r="N207" s="26"/>
      <c r="O207" s="27"/>
      <c r="Q207" s="28"/>
      <c r="R207" s="28"/>
      <c r="S207" s="28"/>
    </row>
    <row r="208" spans="9:19" x14ac:dyDescent="0.25">
      <c r="I208" s="26"/>
      <c r="J208" s="26"/>
      <c r="K208" s="26"/>
      <c r="L208" s="26"/>
      <c r="M208" s="26"/>
      <c r="N208" s="26"/>
      <c r="O208" s="27"/>
      <c r="Q208" s="28"/>
      <c r="R208" s="28"/>
      <c r="S208" s="28"/>
    </row>
    <row r="209" spans="9:19" x14ac:dyDescent="0.25">
      <c r="I209" s="26"/>
      <c r="J209" s="26"/>
      <c r="K209" s="26"/>
      <c r="L209" s="26"/>
      <c r="M209" s="26"/>
      <c r="N209" s="26"/>
      <c r="O209" s="27"/>
      <c r="Q209" s="28"/>
      <c r="R209" s="28"/>
      <c r="S209" s="28"/>
    </row>
    <row r="210" spans="9:19" x14ac:dyDescent="0.25">
      <c r="I210" s="26"/>
      <c r="J210" s="26"/>
      <c r="K210" s="26"/>
      <c r="L210" s="26"/>
      <c r="M210" s="26"/>
      <c r="N210" s="26"/>
      <c r="O210" s="27"/>
      <c r="Q210" s="28"/>
      <c r="R210" s="28"/>
      <c r="S210" s="28"/>
    </row>
    <row r="211" spans="9:19" x14ac:dyDescent="0.25">
      <c r="I211" s="26"/>
      <c r="J211" s="26"/>
      <c r="K211" s="26"/>
      <c r="L211" s="26"/>
      <c r="M211" s="26"/>
      <c r="N211" s="26"/>
      <c r="O211" s="27"/>
      <c r="Q211" s="28"/>
      <c r="R211" s="28"/>
      <c r="S211" s="28"/>
    </row>
    <row r="212" spans="9:19" x14ac:dyDescent="0.25">
      <c r="I212" s="26"/>
      <c r="J212" s="26"/>
      <c r="K212" s="26"/>
      <c r="L212" s="26"/>
      <c r="M212" s="26"/>
      <c r="N212" s="26"/>
      <c r="O212" s="27"/>
      <c r="Q212" s="28"/>
      <c r="R212" s="28"/>
      <c r="S212" s="28"/>
    </row>
    <row r="213" spans="9:19" x14ac:dyDescent="0.25">
      <c r="I213" s="26"/>
      <c r="J213" s="26"/>
      <c r="K213" s="26"/>
      <c r="L213" s="26"/>
      <c r="M213" s="26"/>
      <c r="N213" s="26"/>
      <c r="O213" s="27"/>
      <c r="Q213" s="28"/>
      <c r="R213" s="28"/>
      <c r="S213" s="28"/>
    </row>
    <row r="214" spans="9:19" x14ac:dyDescent="0.25">
      <c r="I214" s="26"/>
      <c r="J214" s="26"/>
      <c r="K214" s="26"/>
      <c r="L214" s="26"/>
      <c r="M214" s="26"/>
      <c r="N214" s="26"/>
      <c r="O214" s="27"/>
      <c r="Q214" s="28"/>
      <c r="R214" s="28"/>
      <c r="S214" s="28"/>
    </row>
    <row r="215" spans="9:19" x14ac:dyDescent="0.25">
      <c r="I215" s="26"/>
      <c r="J215" s="26"/>
      <c r="K215" s="26"/>
      <c r="L215" s="26"/>
      <c r="M215" s="26"/>
      <c r="N215" s="26"/>
      <c r="O215" s="27"/>
      <c r="Q215" s="28"/>
      <c r="R215" s="28"/>
      <c r="S215" s="28"/>
    </row>
    <row r="216" spans="9:19" x14ac:dyDescent="0.25">
      <c r="I216" s="26"/>
      <c r="J216" s="26"/>
      <c r="K216" s="26"/>
      <c r="L216" s="26"/>
      <c r="M216" s="26"/>
      <c r="N216" s="26"/>
      <c r="O216" s="27"/>
      <c r="Q216" s="28"/>
      <c r="R216" s="28"/>
      <c r="S216" s="28"/>
    </row>
    <row r="217" spans="9:19" x14ac:dyDescent="0.25">
      <c r="I217" s="26"/>
      <c r="J217" s="26"/>
      <c r="K217" s="26"/>
      <c r="L217" s="26"/>
      <c r="M217" s="26"/>
      <c r="N217" s="26"/>
      <c r="O217" s="27"/>
      <c r="Q217" s="28"/>
      <c r="R217" s="28"/>
      <c r="S217" s="28"/>
    </row>
    <row r="218" spans="9:19" x14ac:dyDescent="0.25">
      <c r="I218" s="26"/>
      <c r="J218" s="26"/>
      <c r="K218" s="26"/>
      <c r="L218" s="26"/>
      <c r="M218" s="26"/>
      <c r="N218" s="26"/>
      <c r="O218" s="27"/>
      <c r="Q218" s="28"/>
      <c r="R218" s="28"/>
      <c r="S218" s="28"/>
    </row>
    <row r="219" spans="9:19" x14ac:dyDescent="0.25">
      <c r="I219" s="26"/>
      <c r="J219" s="26"/>
      <c r="K219" s="26"/>
      <c r="L219" s="26"/>
      <c r="M219" s="26"/>
      <c r="N219" s="26"/>
      <c r="O219" s="27"/>
      <c r="Q219" s="28"/>
      <c r="R219" s="28"/>
      <c r="S219" s="28"/>
    </row>
    <row r="220" spans="9:19" x14ac:dyDescent="0.25">
      <c r="I220" s="26"/>
      <c r="J220" s="26"/>
      <c r="K220" s="26"/>
      <c r="L220" s="26"/>
      <c r="M220" s="26"/>
      <c r="N220" s="26"/>
      <c r="O220" s="27"/>
      <c r="Q220" s="28"/>
      <c r="R220" s="28"/>
      <c r="S220" s="28"/>
    </row>
    <row r="221" spans="9:19" x14ac:dyDescent="0.25">
      <c r="I221" s="26"/>
      <c r="J221" s="26"/>
      <c r="K221" s="26"/>
      <c r="L221" s="26"/>
      <c r="M221" s="26"/>
      <c r="N221" s="26"/>
      <c r="O221" s="27"/>
      <c r="Q221" s="28"/>
      <c r="R221" s="28"/>
      <c r="S221" s="28"/>
    </row>
    <row r="222" spans="9:19" x14ac:dyDescent="0.25">
      <c r="I222" s="26"/>
      <c r="J222" s="26"/>
      <c r="K222" s="26"/>
      <c r="L222" s="26"/>
      <c r="M222" s="26"/>
      <c r="N222" s="26"/>
      <c r="O222" s="27"/>
      <c r="Q222" s="28"/>
      <c r="R222" s="28"/>
      <c r="S222" s="28"/>
    </row>
    <row r="223" spans="9:19" x14ac:dyDescent="0.25">
      <c r="I223" s="26"/>
      <c r="J223" s="26"/>
      <c r="K223" s="26"/>
      <c r="L223" s="26"/>
      <c r="M223" s="26"/>
      <c r="N223" s="26"/>
      <c r="O223" s="27"/>
      <c r="Q223" s="28"/>
      <c r="R223" s="28"/>
      <c r="S223" s="28"/>
    </row>
    <row r="224" spans="9:19" x14ac:dyDescent="0.25">
      <c r="I224" s="26"/>
      <c r="J224" s="26"/>
      <c r="K224" s="26"/>
      <c r="L224" s="26"/>
      <c r="M224" s="26"/>
      <c r="N224" s="26"/>
      <c r="O224" s="27"/>
      <c r="Q224" s="28"/>
      <c r="R224" s="28"/>
      <c r="S224" s="28"/>
    </row>
    <row r="225" spans="9:19" x14ac:dyDescent="0.25">
      <c r="I225" s="26"/>
      <c r="J225" s="26"/>
      <c r="K225" s="26"/>
      <c r="L225" s="26"/>
      <c r="M225" s="26"/>
      <c r="N225" s="26"/>
      <c r="O225" s="27"/>
      <c r="Q225" s="28"/>
      <c r="R225" s="28"/>
      <c r="S225" s="28"/>
    </row>
    <row r="226" spans="9:19" x14ac:dyDescent="0.25">
      <c r="I226" s="26"/>
      <c r="J226" s="26"/>
      <c r="K226" s="26"/>
      <c r="L226" s="26"/>
      <c r="M226" s="26"/>
      <c r="N226" s="26"/>
      <c r="O226" s="27"/>
      <c r="Q226" s="28"/>
      <c r="R226" s="28"/>
      <c r="S226" s="28"/>
    </row>
    <row r="227" spans="9:19" x14ac:dyDescent="0.25">
      <c r="I227" s="26"/>
      <c r="J227" s="26"/>
      <c r="K227" s="26"/>
      <c r="L227" s="26"/>
      <c r="M227" s="26"/>
      <c r="N227" s="26"/>
      <c r="O227" s="27"/>
      <c r="Q227" s="28"/>
      <c r="R227" s="28"/>
      <c r="S227" s="28"/>
    </row>
    <row r="228" spans="9:19" x14ac:dyDescent="0.25">
      <c r="I228" s="26"/>
      <c r="J228" s="26"/>
      <c r="K228" s="26"/>
      <c r="L228" s="26"/>
      <c r="M228" s="26"/>
      <c r="N228" s="26"/>
      <c r="O228" s="27"/>
      <c r="Q228" s="28"/>
      <c r="R228" s="28"/>
      <c r="S228" s="28"/>
    </row>
    <row r="229" spans="9:19" x14ac:dyDescent="0.25">
      <c r="I229" s="26"/>
      <c r="J229" s="26"/>
      <c r="K229" s="26"/>
      <c r="L229" s="26"/>
      <c r="M229" s="26"/>
      <c r="N229" s="26"/>
      <c r="O229" s="27"/>
      <c r="Q229" s="28"/>
      <c r="R229" s="28"/>
      <c r="S229" s="28"/>
    </row>
    <row r="230" spans="9:19" x14ac:dyDescent="0.25">
      <c r="I230" s="26"/>
      <c r="J230" s="26"/>
      <c r="K230" s="26"/>
      <c r="L230" s="26"/>
      <c r="M230" s="26"/>
      <c r="N230" s="26"/>
      <c r="O230" s="27"/>
      <c r="Q230" s="28"/>
      <c r="R230" s="28"/>
      <c r="S230" s="28"/>
    </row>
    <row r="231" spans="9:19" x14ac:dyDescent="0.25">
      <c r="I231" s="26"/>
      <c r="J231" s="26"/>
      <c r="K231" s="26"/>
      <c r="L231" s="26"/>
      <c r="M231" s="26"/>
      <c r="N231" s="26"/>
      <c r="O231" s="27"/>
      <c r="Q231" s="28"/>
      <c r="R231" s="28"/>
      <c r="S231" s="28"/>
    </row>
    <row r="232" spans="9:19" x14ac:dyDescent="0.25">
      <c r="I232" s="26"/>
      <c r="J232" s="26"/>
      <c r="K232" s="26"/>
      <c r="L232" s="26"/>
      <c r="M232" s="26"/>
      <c r="N232" s="26"/>
      <c r="O232" s="27"/>
      <c r="Q232" s="28"/>
      <c r="R232" s="28"/>
      <c r="S232" s="28"/>
    </row>
    <row r="233" spans="9:19" x14ac:dyDescent="0.25">
      <c r="I233" s="26"/>
      <c r="J233" s="26"/>
      <c r="K233" s="26"/>
      <c r="L233" s="26"/>
      <c r="M233" s="26"/>
      <c r="N233" s="26"/>
      <c r="O233" s="27"/>
      <c r="Q233" s="28"/>
      <c r="R233" s="28"/>
      <c r="S233" s="28"/>
    </row>
    <row r="234" spans="9:19" x14ac:dyDescent="0.25">
      <c r="I234" s="26"/>
      <c r="J234" s="26"/>
      <c r="K234" s="26"/>
      <c r="L234" s="26"/>
      <c r="M234" s="26"/>
      <c r="N234" s="26"/>
      <c r="O234" s="27"/>
      <c r="Q234" s="28"/>
      <c r="R234" s="28"/>
      <c r="S234" s="28"/>
    </row>
  </sheetData>
  <mergeCells count="227">
    <mergeCell ref="O75:Q75"/>
    <mergeCell ref="M64:M65"/>
    <mergeCell ref="M75:M76"/>
    <mergeCell ref="M79:M80"/>
    <mergeCell ref="O72:O73"/>
    <mergeCell ref="P72:P73"/>
    <mergeCell ref="Q72:Q73"/>
    <mergeCell ref="M72:M73"/>
    <mergeCell ref="N84:N85"/>
    <mergeCell ref="B93:B94"/>
    <mergeCell ref="C93:C94"/>
    <mergeCell ref="D93:D94"/>
    <mergeCell ref="F93:F94"/>
    <mergeCell ref="G93:G94"/>
    <mergeCell ref="H93:H94"/>
    <mergeCell ref="I93:I94"/>
    <mergeCell ref="J93:J94"/>
    <mergeCell ref="K93:K94"/>
    <mergeCell ref="N93:N94"/>
    <mergeCell ref="J79:J80"/>
    <mergeCell ref="K79:K80"/>
    <mergeCell ref="N79:N80"/>
    <mergeCell ref="E75:E76"/>
    <mergeCell ref="F75:F76"/>
    <mergeCell ref="G75:G76"/>
    <mergeCell ref="H75:H76"/>
    <mergeCell ref="I75:I76"/>
    <mergeCell ref="J75:J76"/>
    <mergeCell ref="K75:K76"/>
    <mergeCell ref="N75:N76"/>
    <mergeCell ref="B64:B65"/>
    <mergeCell ref="C64:C65"/>
    <mergeCell ref="D64:D65"/>
    <mergeCell ref="F64:F65"/>
    <mergeCell ref="G64:G65"/>
    <mergeCell ref="H64:H65"/>
    <mergeCell ref="I64:I65"/>
    <mergeCell ref="J64:J65"/>
    <mergeCell ref="K64:K65"/>
    <mergeCell ref="E64:E65"/>
    <mergeCell ref="O20:Q20"/>
    <mergeCell ref="O13:Q13"/>
    <mergeCell ref="J53:J54"/>
    <mergeCell ref="K53:K54"/>
    <mergeCell ref="N53:N54"/>
    <mergeCell ref="J55:J56"/>
    <mergeCell ref="K55:K56"/>
    <mergeCell ref="N55:N56"/>
    <mergeCell ref="J57:J58"/>
    <mergeCell ref="K57:K58"/>
    <mergeCell ref="N57:N58"/>
    <mergeCell ref="M30:M31"/>
    <mergeCell ref="M20:M21"/>
    <mergeCell ref="N13:N14"/>
    <mergeCell ref="M48:M49"/>
    <mergeCell ref="M53:M54"/>
    <mergeCell ref="M55:M56"/>
    <mergeCell ref="N20:N21"/>
    <mergeCell ref="J30:J31"/>
    <mergeCell ref="K30:K31"/>
    <mergeCell ref="N30:N31"/>
    <mergeCell ref="N48:N49"/>
    <mergeCell ref="O57:O58"/>
    <mergeCell ref="J48:J49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M3:M4"/>
    <mergeCell ref="J10:J11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  <mergeCell ref="M13:M14"/>
    <mergeCell ref="K10:K11"/>
    <mergeCell ref="K3:K4"/>
    <mergeCell ref="J3:J4"/>
    <mergeCell ref="L3:L4"/>
    <mergeCell ref="L13:L14"/>
    <mergeCell ref="N10:N11"/>
    <mergeCell ref="N3:N4"/>
    <mergeCell ref="M10:M11"/>
    <mergeCell ref="O30:Q30"/>
    <mergeCell ref="B53:B54"/>
    <mergeCell ref="C53:C54"/>
    <mergeCell ref="D53:D54"/>
    <mergeCell ref="F53:F54"/>
    <mergeCell ref="G53:G54"/>
    <mergeCell ref="H53:H54"/>
    <mergeCell ref="I53:I54"/>
    <mergeCell ref="O53:Q53"/>
    <mergeCell ref="B50:B51"/>
    <mergeCell ref="C50:C51"/>
    <mergeCell ref="D50:D51"/>
    <mergeCell ref="O48:Q48"/>
    <mergeCell ref="B22:B28"/>
    <mergeCell ref="C22:C28"/>
    <mergeCell ref="D22:D28"/>
    <mergeCell ref="O25:Q25"/>
    <mergeCell ref="B32:B46"/>
    <mergeCell ref="C32:C46"/>
    <mergeCell ref="D32:D39"/>
    <mergeCell ref="D40:D44"/>
    <mergeCell ref="B95:B97"/>
    <mergeCell ref="C95:C97"/>
    <mergeCell ref="D95:D97"/>
    <mergeCell ref="I79:I80"/>
    <mergeCell ref="O79:O80"/>
    <mergeCell ref="B84:B85"/>
    <mergeCell ref="C84:C85"/>
    <mergeCell ref="D84:D85"/>
    <mergeCell ref="F84:F85"/>
    <mergeCell ref="G84:G85"/>
    <mergeCell ref="H84:H85"/>
    <mergeCell ref="I84:I85"/>
    <mergeCell ref="O84:Q84"/>
    <mergeCell ref="P79:P80"/>
    <mergeCell ref="Q79:Q80"/>
    <mergeCell ref="B86:B91"/>
    <mergeCell ref="C86:C91"/>
    <mergeCell ref="D86:D91"/>
    <mergeCell ref="O89:Q89"/>
    <mergeCell ref="O93:Q93"/>
    <mergeCell ref="M84:M85"/>
    <mergeCell ref="M93:M94"/>
    <mergeCell ref="J84:J85"/>
    <mergeCell ref="K84:K85"/>
    <mergeCell ref="B77:B82"/>
    <mergeCell ref="C77:C82"/>
    <mergeCell ref="D77:D82"/>
    <mergeCell ref="F79:F80"/>
    <mergeCell ref="G79:G80"/>
    <mergeCell ref="H79:H80"/>
    <mergeCell ref="B66:B73"/>
    <mergeCell ref="C66:C73"/>
    <mergeCell ref="D66:D73"/>
    <mergeCell ref="F72:F73"/>
    <mergeCell ref="G72:G73"/>
    <mergeCell ref="H72:H73"/>
    <mergeCell ref="B75:B76"/>
    <mergeCell ref="C75:C76"/>
    <mergeCell ref="D75:D76"/>
    <mergeCell ref="I72:I73"/>
    <mergeCell ref="P57:P58"/>
    <mergeCell ref="Q57:Q58"/>
    <mergeCell ref="F55:F56"/>
    <mergeCell ref="G55:G56"/>
    <mergeCell ref="H55:H56"/>
    <mergeCell ref="I55:I56"/>
    <mergeCell ref="O55:O56"/>
    <mergeCell ref="P55:P56"/>
    <mergeCell ref="Q55:Q56"/>
    <mergeCell ref="N64:N65"/>
    <mergeCell ref="O64:Q64"/>
    <mergeCell ref="J72:J73"/>
    <mergeCell ref="K72:K73"/>
    <mergeCell ref="N72:N73"/>
    <mergeCell ref="L64:L65"/>
    <mergeCell ref="M57:M59"/>
    <mergeCell ref="B55:B62"/>
    <mergeCell ref="C55:C62"/>
    <mergeCell ref="D55:D62"/>
    <mergeCell ref="F57:F58"/>
    <mergeCell ref="G57:G58"/>
    <mergeCell ref="H57:H58"/>
    <mergeCell ref="I57:I58"/>
    <mergeCell ref="D45:D46"/>
    <mergeCell ref="B30:B31"/>
    <mergeCell ref="C30:C31"/>
    <mergeCell ref="D30:D31"/>
    <mergeCell ref="F30:F31"/>
    <mergeCell ref="G30:G31"/>
    <mergeCell ref="H30:H31"/>
    <mergeCell ref="I30:I31"/>
    <mergeCell ref="B48:B49"/>
    <mergeCell ref="C48:C49"/>
    <mergeCell ref="D48:D49"/>
    <mergeCell ref="F48:F49"/>
    <mergeCell ref="G48:G49"/>
    <mergeCell ref="H48:H49"/>
    <mergeCell ref="I48:I49"/>
    <mergeCell ref="K48:K49"/>
    <mergeCell ref="P10:P11"/>
    <mergeCell ref="Q10:Q11"/>
    <mergeCell ref="O14:Q14"/>
    <mergeCell ref="B15:B18"/>
    <mergeCell ref="C15:C18"/>
    <mergeCell ref="D15:D18"/>
    <mergeCell ref="I3:I4"/>
    <mergeCell ref="O3:Q3"/>
    <mergeCell ref="B5:B11"/>
    <mergeCell ref="C5:C11"/>
    <mergeCell ref="D5:D11"/>
    <mergeCell ref="F10:F11"/>
    <mergeCell ref="G10:G11"/>
    <mergeCell ref="H10:H11"/>
    <mergeCell ref="I10:I11"/>
    <mergeCell ref="O10:O11"/>
    <mergeCell ref="B3:B4"/>
    <mergeCell ref="C3:C4"/>
    <mergeCell ref="D3:D4"/>
    <mergeCell ref="F3:F4"/>
    <mergeCell ref="G3:G4"/>
    <mergeCell ref="H3:H4"/>
    <mergeCell ref="L20:L21"/>
    <mergeCell ref="L30:L31"/>
    <mergeCell ref="L75:L76"/>
    <mergeCell ref="L84:L85"/>
    <mergeCell ref="L93:L94"/>
    <mergeCell ref="L57:L58"/>
    <mergeCell ref="L55:L56"/>
    <mergeCell ref="L10:L11"/>
    <mergeCell ref="L72:L73"/>
    <mergeCell ref="L79:L80"/>
    <mergeCell ref="L48:L49"/>
    <mergeCell ref="L53:L54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D38B-E901-461B-B8F6-332DA246DDB2}">
  <dimension ref="B2:D79"/>
  <sheetViews>
    <sheetView workbookViewId="0">
      <selection activeCell="D4" sqref="D4:D6"/>
    </sheetView>
  </sheetViews>
  <sheetFormatPr baseColWidth="10" defaultRowHeight="15" x14ac:dyDescent="0.25"/>
  <cols>
    <col min="2" max="2" width="21.28515625" bestFit="1" customWidth="1"/>
  </cols>
  <sheetData>
    <row r="2" spans="2:4" x14ac:dyDescent="0.25">
      <c r="B2" t="s">
        <v>448</v>
      </c>
    </row>
    <row r="3" spans="2:4" ht="30" x14ac:dyDescent="0.25">
      <c r="B3" s="112" t="s">
        <v>446</v>
      </c>
      <c r="C3" s="7" t="s">
        <v>456</v>
      </c>
      <c r="D3" s="112" t="s">
        <v>447</v>
      </c>
    </row>
    <row r="4" spans="2:4" x14ac:dyDescent="0.25">
      <c r="B4" s="6" t="s">
        <v>445</v>
      </c>
      <c r="C4" s="6">
        <f>+C11+C18+C25+C32+C39+C46+C53+C60+C67+C74</f>
        <v>12</v>
      </c>
      <c r="D4" s="160">
        <f>+C4/$C$7</f>
        <v>0.20689655172413793</v>
      </c>
    </row>
    <row r="5" spans="2:4" x14ac:dyDescent="0.25">
      <c r="B5" s="6" t="s">
        <v>127</v>
      </c>
      <c r="C5" s="6">
        <f>+C12+C19+C26+C33+C40+C47+C54+C61+C68+C75</f>
        <v>13</v>
      </c>
      <c r="D5" s="160">
        <f t="shared" ref="D5:D6" si="0">+C5/$C$7</f>
        <v>0.22413793103448276</v>
      </c>
    </row>
    <row r="6" spans="2:4" x14ac:dyDescent="0.25">
      <c r="B6" s="6" t="s">
        <v>128</v>
      </c>
      <c r="C6" s="6">
        <f>+C13+C20+C27+C34+C41+C48+C55+C62+C69+C76</f>
        <v>33</v>
      </c>
      <c r="D6" s="160">
        <f t="shared" si="0"/>
        <v>0.56896551724137934</v>
      </c>
    </row>
    <row r="7" spans="2:4" x14ac:dyDescent="0.25">
      <c r="B7" s="6"/>
      <c r="C7" s="6">
        <f>SUM(C4:C6)</f>
        <v>58</v>
      </c>
      <c r="D7" s="6"/>
    </row>
    <row r="9" spans="2:4" x14ac:dyDescent="0.25">
      <c r="B9" t="s">
        <v>449</v>
      </c>
    </row>
    <row r="10" spans="2:4" ht="30" x14ac:dyDescent="0.25">
      <c r="B10" s="112" t="s">
        <v>446</v>
      </c>
      <c r="C10" s="7" t="s">
        <v>456</v>
      </c>
      <c r="D10" s="112" t="s">
        <v>447</v>
      </c>
    </row>
    <row r="11" spans="2:4" x14ac:dyDescent="0.25">
      <c r="B11" s="6" t="s">
        <v>445</v>
      </c>
      <c r="C11" s="6">
        <v>1</v>
      </c>
      <c r="D11" s="160">
        <f>+C11/$C$14</f>
        <v>0.16666666666666666</v>
      </c>
    </row>
    <row r="12" spans="2:4" x14ac:dyDescent="0.25">
      <c r="B12" s="6" t="s">
        <v>127</v>
      </c>
      <c r="C12" s="6">
        <v>1</v>
      </c>
      <c r="D12" s="160">
        <f t="shared" ref="D12:D13" si="1">+C12/$C$14</f>
        <v>0.16666666666666666</v>
      </c>
    </row>
    <row r="13" spans="2:4" x14ac:dyDescent="0.25">
      <c r="B13" s="6" t="s">
        <v>128</v>
      </c>
      <c r="C13" s="6">
        <v>4</v>
      </c>
      <c r="D13" s="160">
        <f t="shared" si="1"/>
        <v>0.66666666666666663</v>
      </c>
    </row>
    <row r="14" spans="2:4" x14ac:dyDescent="0.25">
      <c r="B14" s="6"/>
      <c r="C14" s="6">
        <f>SUM(C11:C13)</f>
        <v>6</v>
      </c>
      <c r="D14" s="6"/>
    </row>
    <row r="16" spans="2:4" x14ac:dyDescent="0.25">
      <c r="B16" t="s">
        <v>450</v>
      </c>
    </row>
    <row r="17" spans="2:4" ht="30" x14ac:dyDescent="0.25">
      <c r="B17" s="112" t="s">
        <v>446</v>
      </c>
      <c r="C17" s="7" t="s">
        <v>456</v>
      </c>
      <c r="D17" s="112" t="s">
        <v>447</v>
      </c>
    </row>
    <row r="18" spans="2:4" x14ac:dyDescent="0.25">
      <c r="B18" s="6" t="s">
        <v>445</v>
      </c>
      <c r="C18" s="6">
        <v>1</v>
      </c>
      <c r="D18" s="160">
        <f>+C18/$C$21</f>
        <v>0.25</v>
      </c>
    </row>
    <row r="19" spans="2:4" x14ac:dyDescent="0.25">
      <c r="B19" s="6" t="s">
        <v>127</v>
      </c>
      <c r="C19" s="6">
        <v>0</v>
      </c>
      <c r="D19" s="160">
        <f t="shared" ref="D19:D20" si="2">+C19/$C$21</f>
        <v>0</v>
      </c>
    </row>
    <row r="20" spans="2:4" x14ac:dyDescent="0.25">
      <c r="B20" s="6" t="s">
        <v>128</v>
      </c>
      <c r="C20" s="6">
        <v>3</v>
      </c>
      <c r="D20" s="160">
        <f t="shared" si="2"/>
        <v>0.75</v>
      </c>
    </row>
    <row r="21" spans="2:4" x14ac:dyDescent="0.25">
      <c r="B21" s="6"/>
      <c r="C21" s="6">
        <f>SUM(C18:C20)</f>
        <v>4</v>
      </c>
      <c r="D21" s="6"/>
    </row>
    <row r="23" spans="2:4" x14ac:dyDescent="0.25">
      <c r="B23" t="s">
        <v>451</v>
      </c>
    </row>
    <row r="24" spans="2:4" ht="30" x14ac:dyDescent="0.25">
      <c r="B24" s="112" t="s">
        <v>446</v>
      </c>
      <c r="C24" s="7" t="s">
        <v>456</v>
      </c>
      <c r="D24" s="112" t="s">
        <v>447</v>
      </c>
    </row>
    <row r="25" spans="2:4" x14ac:dyDescent="0.25">
      <c r="B25" s="6" t="s">
        <v>445</v>
      </c>
      <c r="C25" s="6">
        <v>0</v>
      </c>
      <c r="D25" s="160">
        <f>+C25/$C$28</f>
        <v>0</v>
      </c>
    </row>
    <row r="26" spans="2:4" x14ac:dyDescent="0.25">
      <c r="B26" s="6" t="s">
        <v>127</v>
      </c>
      <c r="C26" s="6">
        <v>2</v>
      </c>
      <c r="D26" s="160">
        <f t="shared" ref="D26:D27" si="3">+C26/$C$28</f>
        <v>0.33333333333333331</v>
      </c>
    </row>
    <row r="27" spans="2:4" x14ac:dyDescent="0.25">
      <c r="B27" s="6" t="s">
        <v>128</v>
      </c>
      <c r="C27" s="6">
        <v>4</v>
      </c>
      <c r="D27" s="160">
        <f t="shared" si="3"/>
        <v>0.66666666666666663</v>
      </c>
    </row>
    <row r="28" spans="2:4" x14ac:dyDescent="0.25">
      <c r="B28" s="6"/>
      <c r="C28" s="6">
        <f>SUM(C25:C27)</f>
        <v>6</v>
      </c>
      <c r="D28" s="6"/>
    </row>
    <row r="30" spans="2:4" x14ac:dyDescent="0.25">
      <c r="B30" t="s">
        <v>452</v>
      </c>
    </row>
    <row r="31" spans="2:4" ht="30" x14ac:dyDescent="0.25">
      <c r="B31" s="112" t="s">
        <v>446</v>
      </c>
      <c r="C31" s="7" t="s">
        <v>456</v>
      </c>
      <c r="D31" s="112" t="s">
        <v>447</v>
      </c>
    </row>
    <row r="32" spans="2:4" x14ac:dyDescent="0.25">
      <c r="B32" s="6" t="s">
        <v>445</v>
      </c>
      <c r="C32" s="6">
        <v>4</v>
      </c>
      <c r="D32" s="160">
        <f>+C32/$C$35</f>
        <v>0.2857142857142857</v>
      </c>
    </row>
    <row r="33" spans="2:4" x14ac:dyDescent="0.25">
      <c r="B33" s="6" t="s">
        <v>127</v>
      </c>
      <c r="C33" s="6">
        <v>1</v>
      </c>
      <c r="D33" s="160">
        <f t="shared" ref="D33:D34" si="4">+C33/$C$35</f>
        <v>7.1428571428571425E-2</v>
      </c>
    </row>
    <row r="34" spans="2:4" x14ac:dyDescent="0.25">
      <c r="B34" s="6" t="s">
        <v>128</v>
      </c>
      <c r="C34" s="6">
        <v>9</v>
      </c>
      <c r="D34" s="160">
        <f t="shared" si="4"/>
        <v>0.6428571428571429</v>
      </c>
    </row>
    <row r="35" spans="2:4" x14ac:dyDescent="0.25">
      <c r="B35" s="6"/>
      <c r="C35" s="6">
        <f>SUM(C32:C34)</f>
        <v>14</v>
      </c>
      <c r="D35" s="6"/>
    </row>
    <row r="37" spans="2:4" x14ac:dyDescent="0.25">
      <c r="B37" t="s">
        <v>10</v>
      </c>
    </row>
    <row r="38" spans="2:4" ht="30" x14ac:dyDescent="0.25">
      <c r="B38" s="112" t="s">
        <v>446</v>
      </c>
      <c r="C38" s="7" t="s">
        <v>456</v>
      </c>
      <c r="D38" s="112" t="s">
        <v>447</v>
      </c>
    </row>
    <row r="39" spans="2:4" x14ac:dyDescent="0.25">
      <c r="B39" s="6" t="s">
        <v>445</v>
      </c>
      <c r="C39" s="6">
        <v>0</v>
      </c>
      <c r="D39" s="160">
        <f>+C39/$C$42</f>
        <v>0</v>
      </c>
    </row>
    <row r="40" spans="2:4" x14ac:dyDescent="0.25">
      <c r="B40" s="6" t="s">
        <v>127</v>
      </c>
      <c r="C40" s="6">
        <v>0</v>
      </c>
      <c r="D40" s="160">
        <f t="shared" ref="D40:D41" si="5">+C40/$C$42</f>
        <v>0</v>
      </c>
    </row>
    <row r="41" spans="2:4" x14ac:dyDescent="0.25">
      <c r="B41" s="6" t="s">
        <v>128</v>
      </c>
      <c r="C41" s="6">
        <v>2</v>
      </c>
      <c r="D41" s="160">
        <f t="shared" si="5"/>
        <v>1</v>
      </c>
    </row>
    <row r="42" spans="2:4" x14ac:dyDescent="0.25">
      <c r="B42" s="6"/>
      <c r="C42" s="6">
        <f>SUM(C39:C41)</f>
        <v>2</v>
      </c>
      <c r="D42" s="6"/>
    </row>
    <row r="44" spans="2:4" x14ac:dyDescent="0.25">
      <c r="B44" t="s">
        <v>453</v>
      </c>
    </row>
    <row r="45" spans="2:4" ht="30" x14ac:dyDescent="0.25">
      <c r="B45" s="112" t="s">
        <v>446</v>
      </c>
      <c r="C45" s="7" t="s">
        <v>456</v>
      </c>
      <c r="D45" s="112" t="s">
        <v>447</v>
      </c>
    </row>
    <row r="46" spans="2:4" x14ac:dyDescent="0.25">
      <c r="B46" s="6" t="s">
        <v>445</v>
      </c>
      <c r="C46" s="6">
        <v>2</v>
      </c>
      <c r="D46" s="160">
        <f>+C46/$C$49</f>
        <v>0.33333333333333331</v>
      </c>
    </row>
    <row r="47" spans="2:4" x14ac:dyDescent="0.25">
      <c r="B47" s="6" t="s">
        <v>127</v>
      </c>
      <c r="C47" s="6">
        <v>4</v>
      </c>
      <c r="D47" s="160">
        <f t="shared" ref="D47:D48" si="6">+C47/$C$49</f>
        <v>0.66666666666666663</v>
      </c>
    </row>
    <row r="48" spans="2:4" x14ac:dyDescent="0.25">
      <c r="B48" s="6" t="s">
        <v>128</v>
      </c>
      <c r="C48" s="6">
        <v>0</v>
      </c>
      <c r="D48" s="160">
        <f t="shared" si="6"/>
        <v>0</v>
      </c>
    </row>
    <row r="49" spans="2:4" x14ac:dyDescent="0.25">
      <c r="B49" s="6"/>
      <c r="C49" s="6">
        <f>SUM(C46:C48)</f>
        <v>6</v>
      </c>
      <c r="D49" s="6"/>
    </row>
    <row r="51" spans="2:4" x14ac:dyDescent="0.25">
      <c r="B51" t="s">
        <v>454</v>
      </c>
    </row>
    <row r="52" spans="2:4" ht="30" x14ac:dyDescent="0.25">
      <c r="B52" s="112" t="s">
        <v>446</v>
      </c>
      <c r="C52" s="7" t="s">
        <v>456</v>
      </c>
      <c r="D52" s="112" t="s">
        <v>447</v>
      </c>
    </row>
    <row r="53" spans="2:4" x14ac:dyDescent="0.25">
      <c r="B53" s="6" t="s">
        <v>445</v>
      </c>
      <c r="C53" s="6">
        <v>0</v>
      </c>
      <c r="D53" s="160">
        <f>+C53/$C$56</f>
        <v>0</v>
      </c>
    </row>
    <row r="54" spans="2:4" x14ac:dyDescent="0.25">
      <c r="B54" s="6" t="s">
        <v>127</v>
      </c>
      <c r="C54" s="6">
        <v>1</v>
      </c>
      <c r="D54" s="160">
        <f t="shared" ref="D54:D55" si="7">+C54/$C$56</f>
        <v>0.14285714285714285</v>
      </c>
    </row>
    <row r="55" spans="2:4" x14ac:dyDescent="0.25">
      <c r="B55" s="6" t="s">
        <v>128</v>
      </c>
      <c r="C55" s="6">
        <v>6</v>
      </c>
      <c r="D55" s="160">
        <f t="shared" si="7"/>
        <v>0.8571428571428571</v>
      </c>
    </row>
    <row r="56" spans="2:4" x14ac:dyDescent="0.25">
      <c r="B56" s="6"/>
      <c r="C56" s="6">
        <f>SUM(C53:C55)</f>
        <v>7</v>
      </c>
      <c r="D56" s="6"/>
    </row>
    <row r="58" spans="2:4" x14ac:dyDescent="0.25">
      <c r="B58" t="s">
        <v>455</v>
      </c>
    </row>
    <row r="59" spans="2:4" ht="30" x14ac:dyDescent="0.25">
      <c r="B59" s="112" t="s">
        <v>446</v>
      </c>
      <c r="C59" s="7" t="s">
        <v>456</v>
      </c>
      <c r="D59" s="112" t="s">
        <v>447</v>
      </c>
    </row>
    <row r="60" spans="2:4" x14ac:dyDescent="0.25">
      <c r="B60" s="6" t="s">
        <v>445</v>
      </c>
      <c r="C60" s="6">
        <v>1</v>
      </c>
      <c r="D60" s="160">
        <f>+C60/$C$63</f>
        <v>0.2</v>
      </c>
    </row>
    <row r="61" spans="2:4" x14ac:dyDescent="0.25">
      <c r="B61" s="6" t="s">
        <v>127</v>
      </c>
      <c r="C61" s="6">
        <v>1</v>
      </c>
      <c r="D61" s="160">
        <f t="shared" ref="D61:D62" si="8">+C61/$C$63</f>
        <v>0.2</v>
      </c>
    </row>
    <row r="62" spans="2:4" x14ac:dyDescent="0.25">
      <c r="B62" s="6" t="s">
        <v>128</v>
      </c>
      <c r="C62" s="6">
        <v>3</v>
      </c>
      <c r="D62" s="160">
        <f t="shared" si="8"/>
        <v>0.6</v>
      </c>
    </row>
    <row r="63" spans="2:4" x14ac:dyDescent="0.25">
      <c r="B63" s="6"/>
      <c r="C63" s="6">
        <f>SUM(C60:C62)</f>
        <v>5</v>
      </c>
      <c r="D63" s="6"/>
    </row>
    <row r="65" spans="2:4" x14ac:dyDescent="0.25">
      <c r="B65" t="s">
        <v>89</v>
      </c>
    </row>
    <row r="66" spans="2:4" ht="30" x14ac:dyDescent="0.25">
      <c r="B66" s="112" t="s">
        <v>446</v>
      </c>
      <c r="C66" s="7" t="s">
        <v>456</v>
      </c>
      <c r="D66" s="112" t="s">
        <v>447</v>
      </c>
    </row>
    <row r="67" spans="2:4" x14ac:dyDescent="0.25">
      <c r="B67" s="6" t="s">
        <v>445</v>
      </c>
      <c r="C67" s="6">
        <v>2</v>
      </c>
      <c r="D67" s="160">
        <f>+C67/$C$70</f>
        <v>0.4</v>
      </c>
    </row>
    <row r="68" spans="2:4" x14ac:dyDescent="0.25">
      <c r="B68" s="6" t="s">
        <v>127</v>
      </c>
      <c r="C68" s="6">
        <v>2</v>
      </c>
      <c r="D68" s="160">
        <f t="shared" ref="D68:D69" si="9">+C68/$C$70</f>
        <v>0.4</v>
      </c>
    </row>
    <row r="69" spans="2:4" x14ac:dyDescent="0.25">
      <c r="B69" s="6" t="s">
        <v>128</v>
      </c>
      <c r="C69" s="6">
        <v>1</v>
      </c>
      <c r="D69" s="160">
        <f t="shared" si="9"/>
        <v>0.2</v>
      </c>
    </row>
    <row r="70" spans="2:4" x14ac:dyDescent="0.25">
      <c r="B70" s="6"/>
      <c r="C70" s="6">
        <f>SUM(C67:C69)</f>
        <v>5</v>
      </c>
      <c r="D70" s="6"/>
    </row>
    <row r="72" spans="2:4" x14ac:dyDescent="0.25">
      <c r="B72" t="s">
        <v>17</v>
      </c>
    </row>
    <row r="73" spans="2:4" ht="30" x14ac:dyDescent="0.25">
      <c r="B73" s="112" t="s">
        <v>446</v>
      </c>
      <c r="C73" s="7" t="s">
        <v>456</v>
      </c>
      <c r="D73" s="112" t="s">
        <v>447</v>
      </c>
    </row>
    <row r="74" spans="2:4" x14ac:dyDescent="0.25">
      <c r="B74" s="6" t="s">
        <v>445</v>
      </c>
      <c r="C74" s="6">
        <v>1</v>
      </c>
      <c r="D74" s="160">
        <f>+C74/$C$77</f>
        <v>0.33333333333333331</v>
      </c>
    </row>
    <row r="75" spans="2:4" x14ac:dyDescent="0.25">
      <c r="B75" s="6" t="s">
        <v>127</v>
      </c>
      <c r="C75" s="6">
        <v>1</v>
      </c>
      <c r="D75" s="160">
        <f t="shared" ref="D75:D76" si="10">+C75/$C$77</f>
        <v>0.33333333333333331</v>
      </c>
    </row>
    <row r="76" spans="2:4" x14ac:dyDescent="0.25">
      <c r="B76" s="6" t="s">
        <v>128</v>
      </c>
      <c r="C76" s="6">
        <v>1</v>
      </c>
      <c r="D76" s="160">
        <f t="shared" si="10"/>
        <v>0.33333333333333331</v>
      </c>
    </row>
    <row r="77" spans="2:4" x14ac:dyDescent="0.25">
      <c r="B77" s="6"/>
      <c r="C77" s="6">
        <f>SUM(C74:C76)</f>
        <v>3</v>
      </c>
      <c r="D77" s="6"/>
    </row>
    <row r="79" spans="2:4" x14ac:dyDescent="0.25">
      <c r="C79">
        <f>+C77+C70+C63+C56+C49+C42+C35+C28+C21+C14</f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Proyectos por Variable</vt:lpstr>
      <vt:lpstr>Matriz estratégica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Usuario</cp:lastModifiedBy>
  <cp:lastPrinted>2019-11-07T16:50:37Z</cp:lastPrinted>
  <dcterms:created xsi:type="dcterms:W3CDTF">2019-09-06T19:45:22Z</dcterms:created>
  <dcterms:modified xsi:type="dcterms:W3CDTF">2023-02-14T23:50:01Z</dcterms:modified>
</cp:coreProperties>
</file>